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KO-výk" sheetId="1" r:id="rId1"/>
    <sheet name="A-výk" sheetId="2" r:id="rId2"/>
    <sheet name="B-výk" sheetId="3" r:id="rId3"/>
    <sheet name="KO-rek" sheetId="4" r:id="rId4"/>
    <sheet name="C-rek" sheetId="5" r:id="rId5"/>
    <sheet name="D-rek" sheetId="6" r:id="rId6"/>
    <sheet name="E-rek" sheetId="7" r:id="rId7"/>
    <sheet name="F-rek" sheetId="8" r:id="rId8"/>
  </sheets>
  <definedNames/>
  <calcPr fullCalcOnLoad="1"/>
</workbook>
</file>

<file path=xl/sharedStrings.xml><?xml version="1.0" encoding="utf-8"?>
<sst xmlns="http://schemas.openxmlformats.org/spreadsheetml/2006/main" count="158" uniqueCount="64">
  <si>
    <t>Body</t>
  </si>
  <si>
    <t>Pořadí</t>
  </si>
  <si>
    <t>:</t>
  </si>
  <si>
    <t>Sety
Míče</t>
  </si>
  <si>
    <t>Výkonnostní kategorie - skupina A</t>
  </si>
  <si>
    <t>Europarts Martin</t>
  </si>
  <si>
    <t>C1</t>
  </si>
  <si>
    <t>D1</t>
  </si>
  <si>
    <t>3. místo</t>
  </si>
  <si>
    <t>1. místo</t>
  </si>
  <si>
    <t>C2</t>
  </si>
  <si>
    <t>D3</t>
  </si>
  <si>
    <t>Pegas</t>
  </si>
  <si>
    <t>2. místo</t>
  </si>
  <si>
    <t>D2</t>
  </si>
  <si>
    <t>C3</t>
  </si>
  <si>
    <t>A1</t>
  </si>
  <si>
    <t>B1</t>
  </si>
  <si>
    <t>B2</t>
  </si>
  <si>
    <t>A3</t>
  </si>
  <si>
    <t>A2</t>
  </si>
  <si>
    <t>B3</t>
  </si>
  <si>
    <t>?</t>
  </si>
  <si>
    <t>Výkonnostní kategorie - skupina B</t>
  </si>
  <si>
    <t>Rekreační kategorie - skupina E</t>
  </si>
  <si>
    <t>Rekreační kategorie - skupina F</t>
  </si>
  <si>
    <t>Destroyers</t>
  </si>
  <si>
    <t>B4</t>
  </si>
  <si>
    <t>Mantra</t>
  </si>
  <si>
    <t>Hranice na Moravě</t>
  </si>
  <si>
    <t>A4</t>
  </si>
  <si>
    <t>TJ Sokol Karviná</t>
  </si>
  <si>
    <t>Bystřičská symfonie</t>
  </si>
  <si>
    <t>NK Climax Junioři</t>
  </si>
  <si>
    <t>NK Necpaly</t>
  </si>
  <si>
    <t>Tosauvidí</t>
  </si>
  <si>
    <t>Sokol Pustkovec</t>
  </si>
  <si>
    <t>NK Climax Vsetín junioři</t>
  </si>
  <si>
    <t>Dolný Kubín</t>
  </si>
  <si>
    <t>NK Femax Hranice na Moravě</t>
  </si>
  <si>
    <t>Sokol Prštné</t>
  </si>
  <si>
    <t>Bystřička A</t>
  </si>
  <si>
    <t>F2</t>
  </si>
  <si>
    <t>E3</t>
  </si>
  <si>
    <t>E2</t>
  </si>
  <si>
    <t>Bystřička B</t>
  </si>
  <si>
    <t>Jablůnka</t>
  </si>
  <si>
    <t>E1</t>
  </si>
  <si>
    <t>F1</t>
  </si>
  <si>
    <t>Val.Mez.</t>
  </si>
  <si>
    <t>P.K.J.</t>
  </si>
  <si>
    <t>Kankunen</t>
  </si>
  <si>
    <t>Sifoni</t>
  </si>
  <si>
    <t>NK Hradby Krupina</t>
  </si>
  <si>
    <t>NK Val.Mez. junioři</t>
  </si>
  <si>
    <t>Rychlé pípy</t>
  </si>
  <si>
    <t>MAHON</t>
  </si>
  <si>
    <t>Knihárstvo Hanzlík Trnava</t>
  </si>
  <si>
    <t>F4</t>
  </si>
  <si>
    <t>Rekreační kategorie - skupina D</t>
  </si>
  <si>
    <t>Rekreační kategorie - skupina C</t>
  </si>
  <si>
    <t>M-Team</t>
  </si>
  <si>
    <t>Matrix</t>
  </si>
  <si>
    <t>Sporťáci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</si>
</sst>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&quot;\:&quot; &quot;0"/>
    <numFmt numFmtId="165" formatCode="\(00&quot; &quot;\:&quot; &quot;00\)"/>
    <numFmt numFmtId="166" formatCode="\(00&quot; &quot;\:&quot; &quot;00&quot;, &quot;00&quot; &quot;\:&quot; &quot;00&quot;, &quot;00&quot; &quot;\:&quot; &quot;00\)"/>
    <numFmt numFmtId="167" formatCode="\(#0&quot; &quot;\:&quot; &quot;#0&quot;, &quot;00&quot; &quot;\:&quot; &quot;00&quot;, &quot;00&quot; &quot;\:&quot; &quot;00\)"/>
    <numFmt numFmtId="168" formatCode="\(#0&quot; &quot;\:&quot; &quot;#0&quot;, &quot;#0&quot; &quot;\:&quot; &quot;#0&quot;, &quot;00&quot; &quot;\:&quot; &quot;00\)"/>
    <numFmt numFmtId="169" formatCode="[$-405]d\.\ mmmm\ yyyy"/>
    <numFmt numFmtId="170" formatCode="#"/>
  </numFmts>
  <fonts count="16">
    <font>
      <sz val="10"/>
      <name val="Arial CE"/>
      <family val="0"/>
    </font>
    <font>
      <sz val="15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indexed="18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61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9" fillId="0" borderId="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left"/>
    </xf>
    <xf numFmtId="0" fontId="10" fillId="0" borderId="7" xfId="0" applyNumberFormat="1" applyFont="1" applyBorder="1" applyAlignment="1">
      <alignment horizontal="right" vertical="top"/>
    </xf>
    <xf numFmtId="0" fontId="10" fillId="0" borderId="8" xfId="0" applyNumberFormat="1" applyFont="1" applyBorder="1" applyAlignment="1">
      <alignment horizontal="center" vertical="top"/>
    </xf>
    <xf numFmtId="0" fontId="10" fillId="0" borderId="9" xfId="0" applyNumberFormat="1" applyFont="1" applyBorder="1" applyAlignment="1">
      <alignment horizontal="left" vertical="top"/>
    </xf>
    <xf numFmtId="0" fontId="10" fillId="0" borderId="3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left" vertical="top"/>
    </xf>
    <xf numFmtId="0" fontId="10" fillId="0" borderId="15" xfId="0" applyNumberFormat="1" applyFont="1" applyBorder="1" applyAlignment="1">
      <alignment horizontal="right" vertical="top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 horizontal="left" vertical="top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NumberFormat="1" applyFont="1" applyBorder="1" applyAlignment="1">
      <alignment horizontal="right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left" vertical="top"/>
    </xf>
    <xf numFmtId="0" fontId="5" fillId="0" borderId="2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right" vertical="top"/>
    </xf>
    <xf numFmtId="0" fontId="10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10" fillId="0" borderId="3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4" xfId="0" applyBorder="1" applyAlignment="1">
      <alignment/>
    </xf>
    <xf numFmtId="0" fontId="12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14" fillId="0" borderId="8" xfId="0" applyFont="1" applyBorder="1" applyAlignment="1">
      <alignment/>
    </xf>
    <xf numFmtId="0" fontId="13" fillId="0" borderId="8" xfId="0" applyFont="1" applyBorder="1" applyAlignment="1">
      <alignment/>
    </xf>
    <xf numFmtId="0" fontId="0" fillId="0" borderId="7" xfId="0" applyBorder="1" applyAlignment="1">
      <alignment/>
    </xf>
    <xf numFmtId="0" fontId="14" fillId="0" borderId="8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0" borderId="3" xfId="0" applyNumberFormat="1" applyFont="1" applyBorder="1" applyAlignment="1">
      <alignment horizontal="right" vertical="top"/>
    </xf>
    <xf numFmtId="0" fontId="10" fillId="0" borderId="4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15" fillId="0" borderId="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104775</xdr:rowOff>
    </xdr:from>
    <xdr:to>
      <xdr:col>3</xdr:col>
      <xdr:colOff>361950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525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104775</xdr:rowOff>
    </xdr:from>
    <xdr:to>
      <xdr:col>6</xdr:col>
      <xdr:colOff>361950</xdr:colOff>
      <xdr:row>10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21932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11</xdr:row>
      <xdr:rowOff>104775</xdr:rowOff>
    </xdr:from>
    <xdr:to>
      <xdr:col>9</xdr:col>
      <xdr:colOff>361950</xdr:colOff>
      <xdr:row>14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08610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19</xdr:row>
      <xdr:rowOff>104775</xdr:rowOff>
    </xdr:from>
    <xdr:to>
      <xdr:col>15</xdr:col>
      <xdr:colOff>361950</xdr:colOff>
      <xdr:row>22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8196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15</xdr:row>
      <xdr:rowOff>104775</xdr:rowOff>
    </xdr:from>
    <xdr:to>
      <xdr:col>12</xdr:col>
      <xdr:colOff>361950</xdr:colOff>
      <xdr:row>18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95287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104775</xdr:rowOff>
    </xdr:from>
    <xdr:to>
      <xdr:col>3</xdr:col>
      <xdr:colOff>361950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525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104775</xdr:rowOff>
    </xdr:from>
    <xdr:to>
      <xdr:col>6</xdr:col>
      <xdr:colOff>361950</xdr:colOff>
      <xdr:row>10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21932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11</xdr:row>
      <xdr:rowOff>104775</xdr:rowOff>
    </xdr:from>
    <xdr:to>
      <xdr:col>9</xdr:col>
      <xdr:colOff>361950</xdr:colOff>
      <xdr:row>14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08610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19</xdr:row>
      <xdr:rowOff>104775</xdr:rowOff>
    </xdr:from>
    <xdr:to>
      <xdr:col>15</xdr:col>
      <xdr:colOff>361950</xdr:colOff>
      <xdr:row>22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8196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15</xdr:row>
      <xdr:rowOff>104775</xdr:rowOff>
    </xdr:from>
    <xdr:to>
      <xdr:col>12</xdr:col>
      <xdr:colOff>361950</xdr:colOff>
      <xdr:row>18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95287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104775</xdr:rowOff>
    </xdr:from>
    <xdr:to>
      <xdr:col>3</xdr:col>
      <xdr:colOff>361950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525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</xdr:row>
      <xdr:rowOff>104775</xdr:rowOff>
    </xdr:from>
    <xdr:to>
      <xdr:col>6</xdr:col>
      <xdr:colOff>361950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21932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9</xdr:row>
      <xdr:rowOff>104775</xdr:rowOff>
    </xdr:from>
    <xdr:to>
      <xdr:col>9</xdr:col>
      <xdr:colOff>361950</xdr:colOff>
      <xdr:row>11</xdr:row>
      <xdr:rowOff>219075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08610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104775</xdr:rowOff>
    </xdr:from>
    <xdr:to>
      <xdr:col>12</xdr:col>
      <xdr:colOff>333375</xdr:colOff>
      <xdr:row>14</xdr:row>
      <xdr:rowOff>219075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9528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200025</xdr:rowOff>
    </xdr:from>
    <xdr:to>
      <xdr:col>0</xdr:col>
      <xdr:colOff>923925</xdr:colOff>
      <xdr:row>2</xdr:row>
      <xdr:rowOff>647700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104775</xdr:rowOff>
    </xdr:from>
    <xdr:to>
      <xdr:col>3</xdr:col>
      <xdr:colOff>361950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525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</xdr:row>
      <xdr:rowOff>104775</xdr:rowOff>
    </xdr:from>
    <xdr:to>
      <xdr:col>6</xdr:col>
      <xdr:colOff>361950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21932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9</xdr:row>
      <xdr:rowOff>104775</xdr:rowOff>
    </xdr:from>
    <xdr:to>
      <xdr:col>9</xdr:col>
      <xdr:colOff>361950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08610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104775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9528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200025</xdr:rowOff>
    </xdr:from>
    <xdr:to>
      <xdr:col>0</xdr:col>
      <xdr:colOff>923925</xdr:colOff>
      <xdr:row>2</xdr:row>
      <xdr:rowOff>647700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5"/>
  <sheetViews>
    <sheetView showGridLines="0" showRowColHeaders="0" tabSelected="1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3.00390625" style="0" bestFit="1" customWidth="1"/>
    <col min="3" max="6" width="2.875" style="0" customWidth="1"/>
    <col min="7" max="7" width="7.125" style="0" customWidth="1"/>
    <col min="8" max="8" width="1.37890625" style="0" customWidth="1"/>
    <col min="9" max="12" width="2.875" style="0" customWidth="1"/>
    <col min="13" max="14" width="3.25390625" style="0" customWidth="1"/>
    <col min="15" max="15" width="3.125" style="0" customWidth="1"/>
    <col min="16" max="16" width="7.75390625" style="0" customWidth="1"/>
    <col min="17" max="20" width="2.875" style="0" customWidth="1"/>
    <col min="21" max="21" width="0.875" style="0" customWidth="1"/>
    <col min="22" max="26" width="2.875" style="0" customWidth="1"/>
    <col min="27" max="27" width="0.875" style="0" customWidth="1"/>
    <col min="28" max="28" width="1.37890625" style="0" customWidth="1"/>
    <col min="29" max="29" width="6.25390625" style="0" bestFit="1" customWidth="1"/>
    <col min="30" max="30" width="19.00390625" style="0" bestFit="1" customWidth="1"/>
  </cols>
  <sheetData>
    <row r="1" spans="2:3" ht="20.25" customHeight="1">
      <c r="B1" s="132" t="s">
        <v>16</v>
      </c>
      <c r="C1" t="s">
        <v>31</v>
      </c>
    </row>
    <row r="2" spans="2:7" ht="12.75">
      <c r="B2" s="133"/>
      <c r="C2" s="133"/>
      <c r="D2" s="133"/>
      <c r="E2" s="133"/>
      <c r="F2" s="133"/>
      <c r="G2" s="134"/>
    </row>
    <row r="3" spans="2:7" ht="12.75">
      <c r="B3" s="135"/>
      <c r="C3" s="136">
        <v>0</v>
      </c>
      <c r="D3" s="135">
        <v>9</v>
      </c>
      <c r="E3" s="135">
        <v>4</v>
      </c>
      <c r="F3" s="135"/>
      <c r="G3" s="137"/>
    </row>
    <row r="4" spans="2:14" ht="12.75">
      <c r="B4" s="135"/>
      <c r="C4" s="136">
        <v>2</v>
      </c>
      <c r="D4" s="135">
        <v>10</v>
      </c>
      <c r="E4" s="135">
        <v>10</v>
      </c>
      <c r="F4" s="135"/>
      <c r="G4" s="137"/>
      <c r="H4" s="138"/>
      <c r="I4" s="139" t="str">
        <f>C6</f>
        <v>Bystřičská symfonie</v>
      </c>
      <c r="J4" s="139"/>
      <c r="K4" s="139"/>
      <c r="L4" s="139"/>
      <c r="M4" s="139"/>
      <c r="N4" s="139"/>
    </row>
    <row r="5" spans="2:14" ht="12.75">
      <c r="B5" s="135"/>
      <c r="C5" s="135"/>
      <c r="D5" s="135"/>
      <c r="E5" s="135"/>
      <c r="F5" s="135"/>
      <c r="G5" s="137"/>
      <c r="H5" s="140"/>
      <c r="I5" s="133"/>
      <c r="J5" s="133"/>
      <c r="K5" s="133"/>
      <c r="L5" s="133"/>
      <c r="M5" s="133"/>
      <c r="N5" s="134"/>
    </row>
    <row r="6" spans="2:27" ht="12.75">
      <c r="B6" s="141" t="s">
        <v>27</v>
      </c>
      <c r="C6" s="139" t="s">
        <v>32</v>
      </c>
      <c r="D6" s="139"/>
      <c r="E6" s="139"/>
      <c r="F6" s="139"/>
      <c r="G6" s="142"/>
      <c r="H6" s="143"/>
      <c r="I6" s="135"/>
      <c r="J6" s="135"/>
      <c r="K6" s="135"/>
      <c r="L6" s="135"/>
      <c r="M6" s="135"/>
      <c r="N6" s="137"/>
      <c r="R6" s="144" t="str">
        <f>I4</f>
        <v>Bystřičská symfonie</v>
      </c>
      <c r="AA6" s="139"/>
    </row>
    <row r="7" spans="8:27" ht="12.75">
      <c r="H7" s="135"/>
      <c r="I7" s="136">
        <v>2</v>
      </c>
      <c r="J7" s="135">
        <v>10</v>
      </c>
      <c r="K7" s="135">
        <v>8</v>
      </c>
      <c r="L7" s="33">
        <v>10</v>
      </c>
      <c r="M7" s="135"/>
      <c r="N7" s="137"/>
      <c r="O7" s="140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7"/>
    </row>
    <row r="8" spans="2:28" ht="12.75">
      <c r="B8" s="132" t="s">
        <v>19</v>
      </c>
      <c r="C8" t="s">
        <v>28</v>
      </c>
      <c r="H8" s="135"/>
      <c r="I8" s="136">
        <v>1</v>
      </c>
      <c r="J8" s="135">
        <v>8</v>
      </c>
      <c r="K8" s="135">
        <v>10</v>
      </c>
      <c r="L8" s="33">
        <v>5</v>
      </c>
      <c r="M8" s="135"/>
      <c r="N8" s="137"/>
      <c r="AB8" s="143"/>
    </row>
    <row r="9" spans="2:28" ht="12.75">
      <c r="B9" s="133"/>
      <c r="C9" s="133"/>
      <c r="D9" s="133"/>
      <c r="E9" s="133"/>
      <c r="F9" s="133"/>
      <c r="G9" s="134"/>
      <c r="H9" s="135"/>
      <c r="L9" s="135"/>
      <c r="M9" s="135"/>
      <c r="N9" s="137"/>
      <c r="O9" s="135"/>
      <c r="P9" s="135" t="str">
        <f>I11</f>
        <v>Mantra</v>
      </c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43"/>
    </row>
    <row r="10" spans="2:28" ht="12.75">
      <c r="B10" s="135"/>
      <c r="C10" s="136">
        <v>2</v>
      </c>
      <c r="D10" s="135">
        <v>10</v>
      </c>
      <c r="E10" s="135">
        <v>10</v>
      </c>
      <c r="F10" s="135"/>
      <c r="G10" s="137"/>
      <c r="H10" s="135"/>
      <c r="I10" s="135"/>
      <c r="J10" s="135"/>
      <c r="K10" s="135"/>
      <c r="L10" s="135"/>
      <c r="M10" s="135"/>
      <c r="N10" s="137"/>
      <c r="O10" s="133"/>
      <c r="P10" s="133"/>
      <c r="Q10" s="133"/>
      <c r="R10" s="133"/>
      <c r="S10" s="133"/>
      <c r="T10" s="133"/>
      <c r="U10" s="134"/>
      <c r="V10" s="135"/>
      <c r="W10" s="135"/>
      <c r="X10" s="135"/>
      <c r="Y10" s="135"/>
      <c r="Z10" s="135"/>
      <c r="AA10" s="135"/>
      <c r="AB10" s="143"/>
    </row>
    <row r="11" spans="2:28" ht="12.75">
      <c r="B11" s="135"/>
      <c r="C11" s="136">
        <v>0</v>
      </c>
      <c r="D11" s="135">
        <v>6</v>
      </c>
      <c r="E11" s="135">
        <v>7</v>
      </c>
      <c r="F11" s="135"/>
      <c r="G11" s="137"/>
      <c r="H11" s="135"/>
      <c r="I11" s="135" t="str">
        <f>C8</f>
        <v>Mantra</v>
      </c>
      <c r="J11" s="135"/>
      <c r="K11" s="135"/>
      <c r="L11" s="135"/>
      <c r="M11" s="139"/>
      <c r="N11" s="142"/>
      <c r="U11" s="137"/>
      <c r="V11" s="135"/>
      <c r="W11" s="135"/>
      <c r="X11" s="135"/>
      <c r="Y11" s="135"/>
      <c r="Z11" s="135"/>
      <c r="AA11" s="135"/>
      <c r="AB11" s="143"/>
    </row>
    <row r="12" spans="2:28" ht="12.75">
      <c r="B12" s="135"/>
      <c r="C12" s="135"/>
      <c r="D12" s="135"/>
      <c r="E12" s="135"/>
      <c r="F12" s="135"/>
      <c r="G12" s="137"/>
      <c r="H12" s="140"/>
      <c r="I12" s="133"/>
      <c r="J12" s="133"/>
      <c r="K12" s="133"/>
      <c r="L12" s="133"/>
      <c r="M12" s="135"/>
      <c r="O12" s="135"/>
      <c r="P12" s="135"/>
      <c r="Q12" s="135"/>
      <c r="R12" s="135"/>
      <c r="S12" s="135"/>
      <c r="T12" s="135"/>
      <c r="U12" s="137"/>
      <c r="V12" s="135"/>
      <c r="W12" s="135"/>
      <c r="X12" s="135"/>
      <c r="Y12" s="135"/>
      <c r="Z12" s="135"/>
      <c r="AA12" s="137"/>
      <c r="AB12" s="135"/>
    </row>
    <row r="13" spans="2:27" ht="12.75">
      <c r="B13" s="141" t="s">
        <v>18</v>
      </c>
      <c r="C13" s="139" t="s">
        <v>29</v>
      </c>
      <c r="D13" s="139"/>
      <c r="E13" s="139"/>
      <c r="F13" s="139"/>
      <c r="G13" s="142"/>
      <c r="U13" s="137"/>
      <c r="V13" s="135"/>
      <c r="AA13" s="137"/>
    </row>
    <row r="14" spans="21:27" ht="12.75">
      <c r="U14" s="137"/>
      <c r="V14" s="135"/>
      <c r="AA14" s="137"/>
    </row>
    <row r="15" spans="21:27" ht="12.75">
      <c r="U15" s="137"/>
      <c r="V15" s="135"/>
      <c r="AA15" s="137"/>
    </row>
    <row r="16" spans="14:30" ht="12.75">
      <c r="N16" s="141" t="s">
        <v>8</v>
      </c>
      <c r="O16" s="139"/>
      <c r="P16" s="145" t="str">
        <f>P9</f>
        <v>Mantra</v>
      </c>
      <c r="Q16" s="146">
        <v>2</v>
      </c>
      <c r="R16" s="139">
        <v>10</v>
      </c>
      <c r="S16" s="139">
        <v>10</v>
      </c>
      <c r="T16" s="139"/>
      <c r="U16" s="142"/>
      <c r="V16" s="135"/>
      <c r="X16" s="136">
        <v>2</v>
      </c>
      <c r="Y16" s="135">
        <v>10</v>
      </c>
      <c r="Z16" s="135">
        <v>10</v>
      </c>
      <c r="AA16" s="135"/>
      <c r="AB16" s="147"/>
      <c r="AC16" s="141" t="s">
        <v>9</v>
      </c>
      <c r="AD16" s="145" t="str">
        <f>R6</f>
        <v>Bystřičská symfonie</v>
      </c>
    </row>
    <row r="17" spans="15:28" ht="12.75">
      <c r="O17" s="135"/>
      <c r="P17" s="135"/>
      <c r="Q17" s="136">
        <v>0</v>
      </c>
      <c r="R17" s="135">
        <v>9</v>
      </c>
      <c r="S17" s="135">
        <v>1</v>
      </c>
      <c r="T17" s="33"/>
      <c r="U17" s="137"/>
      <c r="V17" s="135"/>
      <c r="X17" s="136">
        <v>0</v>
      </c>
      <c r="Y17" s="135">
        <v>9</v>
      </c>
      <c r="Z17" s="135">
        <v>9</v>
      </c>
      <c r="AA17" s="135"/>
      <c r="AB17" s="143"/>
    </row>
    <row r="18" spans="2:27" ht="12.75">
      <c r="B18" s="132" t="s">
        <v>20</v>
      </c>
      <c r="C18" t="s">
        <v>33</v>
      </c>
      <c r="U18" s="137"/>
      <c r="AA18" s="137"/>
    </row>
    <row r="19" spans="2:28" ht="12.75">
      <c r="B19" s="133"/>
      <c r="C19" s="133"/>
      <c r="D19" s="133"/>
      <c r="E19" s="133"/>
      <c r="F19" s="133"/>
      <c r="G19" s="134"/>
      <c r="O19" s="135"/>
      <c r="P19" s="135"/>
      <c r="Q19" s="136"/>
      <c r="R19" s="135"/>
      <c r="S19" s="135"/>
      <c r="T19" s="33"/>
      <c r="U19" s="137"/>
      <c r="V19" s="135"/>
      <c r="W19" s="136"/>
      <c r="X19" s="135"/>
      <c r="Y19" s="135"/>
      <c r="Z19" s="135"/>
      <c r="AA19" s="135"/>
      <c r="AB19" s="143"/>
    </row>
    <row r="20" spans="2:28" ht="12.75">
      <c r="B20" s="135"/>
      <c r="C20" s="136">
        <v>0</v>
      </c>
      <c r="D20" s="135">
        <v>8</v>
      </c>
      <c r="E20" s="135">
        <v>4</v>
      </c>
      <c r="F20" s="135"/>
      <c r="G20" s="137"/>
      <c r="O20" s="135"/>
      <c r="P20" s="135"/>
      <c r="Q20" s="136"/>
      <c r="R20" s="135"/>
      <c r="S20" s="135"/>
      <c r="T20" s="33"/>
      <c r="U20" s="137"/>
      <c r="V20" s="135"/>
      <c r="W20" s="136"/>
      <c r="X20" s="135"/>
      <c r="Y20" s="135"/>
      <c r="Z20" s="135"/>
      <c r="AA20" s="135"/>
      <c r="AB20" s="143"/>
    </row>
    <row r="21" spans="2:28" ht="12.75">
      <c r="B21" s="135"/>
      <c r="C21" s="136">
        <v>2</v>
      </c>
      <c r="D21" s="135">
        <v>10</v>
      </c>
      <c r="E21" s="135">
        <v>10</v>
      </c>
      <c r="F21" s="135"/>
      <c r="G21" s="137"/>
      <c r="H21" s="138"/>
      <c r="I21" s="139" t="str">
        <f>C23</f>
        <v>NK Necpaly</v>
      </c>
      <c r="J21" s="139"/>
      <c r="K21" s="139"/>
      <c r="L21" s="139"/>
      <c r="M21" s="139"/>
      <c r="N21" s="139"/>
      <c r="O21" s="135"/>
      <c r="P21" s="135"/>
      <c r="Q21" s="136"/>
      <c r="R21" s="135"/>
      <c r="S21" s="135"/>
      <c r="T21" s="33"/>
      <c r="U21" s="137"/>
      <c r="V21" s="135"/>
      <c r="W21" s="136"/>
      <c r="X21" s="135"/>
      <c r="Y21" s="135"/>
      <c r="Z21" s="135"/>
      <c r="AA21" s="135"/>
      <c r="AB21" s="143"/>
    </row>
    <row r="22" spans="2:28" ht="12.75">
      <c r="B22" s="135"/>
      <c r="C22" s="135"/>
      <c r="D22" s="135"/>
      <c r="E22" s="135"/>
      <c r="F22" s="135"/>
      <c r="G22" s="137"/>
      <c r="H22" s="140"/>
      <c r="I22" s="133"/>
      <c r="J22" s="133"/>
      <c r="K22" s="133"/>
      <c r="L22" s="133"/>
      <c r="M22" s="133"/>
      <c r="N22" s="134"/>
      <c r="O22" s="135"/>
      <c r="P22" s="135"/>
      <c r="Q22" s="136"/>
      <c r="R22" s="135"/>
      <c r="S22" s="135"/>
      <c r="T22" s="33"/>
      <c r="U22" s="137"/>
      <c r="V22" s="135"/>
      <c r="W22" s="136"/>
      <c r="X22" s="135"/>
      <c r="Y22" s="135"/>
      <c r="Z22" s="135"/>
      <c r="AA22" s="135"/>
      <c r="AB22" s="143"/>
    </row>
    <row r="23" spans="2:28" ht="12.75">
      <c r="B23" s="141" t="s">
        <v>21</v>
      </c>
      <c r="C23" s="139" t="s">
        <v>34</v>
      </c>
      <c r="D23" s="139"/>
      <c r="E23" s="139"/>
      <c r="F23" s="139"/>
      <c r="G23" s="142"/>
      <c r="H23" s="143"/>
      <c r="I23" s="135"/>
      <c r="J23" s="135"/>
      <c r="K23" s="135"/>
      <c r="L23" s="135"/>
      <c r="M23" s="135"/>
      <c r="N23" s="137"/>
      <c r="O23" s="139"/>
      <c r="P23" s="139" t="str">
        <f>I21</f>
        <v>NK Necpaly</v>
      </c>
      <c r="Q23" s="139"/>
      <c r="R23" s="139"/>
      <c r="S23" s="139"/>
      <c r="T23" s="139"/>
      <c r="U23" s="142"/>
      <c r="V23" s="135"/>
      <c r="W23" s="135"/>
      <c r="X23" s="135"/>
      <c r="Y23" s="135"/>
      <c r="Z23" s="135"/>
      <c r="AA23" s="135"/>
      <c r="AB23" s="143"/>
    </row>
    <row r="24" spans="8:28" ht="12.75">
      <c r="H24" s="135"/>
      <c r="I24" s="136">
        <v>0</v>
      </c>
      <c r="J24" s="135">
        <v>6</v>
      </c>
      <c r="K24" s="135">
        <v>6</v>
      </c>
      <c r="L24" s="135"/>
      <c r="M24" s="135"/>
      <c r="N24" s="137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43"/>
    </row>
    <row r="25" spans="2:28" ht="12.75">
      <c r="B25" s="132" t="s">
        <v>30</v>
      </c>
      <c r="C25" t="s">
        <v>35</v>
      </c>
      <c r="H25" s="135"/>
      <c r="I25" s="136">
        <v>2</v>
      </c>
      <c r="J25" s="135">
        <v>10</v>
      </c>
      <c r="K25" s="135">
        <v>10</v>
      </c>
      <c r="L25" s="135"/>
      <c r="M25" s="135"/>
      <c r="N25" s="137"/>
      <c r="V25" s="135"/>
      <c r="W25" s="135"/>
      <c r="X25" s="135"/>
      <c r="Y25" s="135"/>
      <c r="Z25" s="135"/>
      <c r="AA25" s="135"/>
      <c r="AB25" s="143"/>
    </row>
    <row r="26" spans="2:28" ht="12.75">
      <c r="B26" s="133"/>
      <c r="C26" s="133"/>
      <c r="D26" s="133"/>
      <c r="E26" s="133"/>
      <c r="F26" s="133"/>
      <c r="G26" s="134"/>
      <c r="H26" s="135"/>
      <c r="M26" s="135"/>
      <c r="N26" s="137"/>
      <c r="O26" s="139"/>
      <c r="P26" s="139"/>
      <c r="Q26" s="139"/>
      <c r="R26" s="141" t="s">
        <v>13</v>
      </c>
      <c r="S26" s="139"/>
      <c r="T26" s="148" t="str">
        <f>I28</f>
        <v>Sokol Pustkovec</v>
      </c>
      <c r="U26" s="139"/>
      <c r="V26" s="139"/>
      <c r="W26" s="139"/>
      <c r="X26" s="139"/>
      <c r="Y26" s="139"/>
      <c r="Z26" s="139"/>
      <c r="AA26" s="139"/>
      <c r="AB26" s="143"/>
    </row>
    <row r="27" spans="2:14" ht="12.75">
      <c r="B27" s="135"/>
      <c r="C27" s="136">
        <v>2</v>
      </c>
      <c r="D27" s="135">
        <v>10</v>
      </c>
      <c r="E27" s="135">
        <v>10</v>
      </c>
      <c r="F27" s="135"/>
      <c r="G27" s="137"/>
      <c r="H27" s="135"/>
      <c r="I27" s="135"/>
      <c r="J27" s="135"/>
      <c r="K27" s="135"/>
      <c r="L27" s="135"/>
      <c r="M27" s="135"/>
      <c r="N27" s="137"/>
    </row>
    <row r="28" spans="2:14" ht="12.75">
      <c r="B28" s="135"/>
      <c r="C28" s="136">
        <v>0</v>
      </c>
      <c r="D28" s="135">
        <v>8</v>
      </c>
      <c r="E28" s="135">
        <v>8</v>
      </c>
      <c r="F28" s="135"/>
      <c r="G28" s="137"/>
      <c r="H28" s="139"/>
      <c r="I28" s="139" t="str">
        <f>C30</f>
        <v>Sokol Pustkovec</v>
      </c>
      <c r="J28" s="139"/>
      <c r="K28" s="139"/>
      <c r="L28" s="139"/>
      <c r="M28" s="139"/>
      <c r="N28" s="142"/>
    </row>
    <row r="29" spans="2:7" ht="12.75">
      <c r="B29" s="135"/>
      <c r="C29" s="135"/>
      <c r="D29" s="135"/>
      <c r="E29" s="135"/>
      <c r="F29" s="135"/>
      <c r="G29" s="137"/>
    </row>
    <row r="30" spans="2:7" ht="12.75">
      <c r="B30" s="141" t="s">
        <v>17</v>
      </c>
      <c r="C30" s="139" t="s">
        <v>36</v>
      </c>
      <c r="D30" s="139"/>
      <c r="E30" s="139"/>
      <c r="F30" s="139"/>
      <c r="G30" s="142"/>
    </row>
    <row r="31" ht="12.75" customHeight="1"/>
    <row r="32" spans="2:30" ht="12.75" customHeight="1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</row>
    <row r="33" spans="2:30" ht="12.75"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</row>
    <row r="34" spans="2:30" ht="12.75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</row>
    <row r="35" spans="2:30" ht="12.75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</row>
    <row r="36" spans="2:30" ht="12.75"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</row>
    <row r="37" spans="2:30" ht="12.75"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</row>
    <row r="38" spans="2:30" ht="12.75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</row>
    <row r="39" spans="2:30" ht="12.75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</row>
    <row r="40" spans="2:30" ht="12.75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</row>
    <row r="41" spans="2:30" ht="12.75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</row>
    <row r="42" spans="2:30" ht="12.75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</row>
    <row r="43" spans="2:30" ht="12.7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</row>
    <row r="44" spans="2:30" ht="12.75"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</row>
    <row r="45" spans="2:30" ht="12.75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</row>
  </sheetData>
  <mergeCells count="2">
    <mergeCell ref="B32:AD43"/>
    <mergeCell ref="B44:AD4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80" zoomScaleNormal="80"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4" width="5.75390625" style="1" customWidth="1"/>
    <col min="15" max="15" width="1.625" style="1" customWidth="1"/>
    <col min="16" max="16" width="5.753906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101" t="s">
        <v>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ht="6.75" customHeight="1" thickBot="1"/>
    <row r="3" spans="1:21" ht="68.25" customHeight="1" thickBot="1">
      <c r="A3" s="2"/>
      <c r="B3" s="107" t="str">
        <f>A4</f>
        <v>TJ Sokol Karviná</v>
      </c>
      <c r="C3" s="85"/>
      <c r="D3" s="86"/>
      <c r="E3" s="84" t="str">
        <f>A8</f>
        <v>Mantra</v>
      </c>
      <c r="F3" s="85"/>
      <c r="G3" s="86"/>
      <c r="H3" s="84" t="str">
        <f>A12</f>
        <v>NK Climax Vsetín junioři</v>
      </c>
      <c r="I3" s="85"/>
      <c r="J3" s="86"/>
      <c r="K3" s="84" t="str">
        <f>A16</f>
        <v>Tosauvidí</v>
      </c>
      <c r="L3" s="85"/>
      <c r="M3" s="86"/>
      <c r="N3" s="85" t="str">
        <f>A20</f>
        <v>Dolný Kubín</v>
      </c>
      <c r="O3" s="85"/>
      <c r="P3" s="85"/>
      <c r="Q3" s="26" t="s">
        <v>0</v>
      </c>
      <c r="R3" s="102" t="s">
        <v>3</v>
      </c>
      <c r="S3" s="103"/>
      <c r="T3" s="104"/>
      <c r="U3" s="27" t="s">
        <v>1</v>
      </c>
    </row>
    <row r="4" spans="1:21" ht="27" customHeight="1">
      <c r="A4" s="75" t="s">
        <v>31</v>
      </c>
      <c r="B4" s="108"/>
      <c r="C4" s="109"/>
      <c r="D4" s="109"/>
      <c r="E4" s="18">
        <f>IF(E5&gt;G5,1,0)+IF(E6&gt;G6,1,0)+IF(E7&gt;G7,1,0)</f>
        <v>2</v>
      </c>
      <c r="F4" s="19" t="str">
        <f>IF(ISBLANK(E4),"",":")</f>
        <v>:</v>
      </c>
      <c r="G4" s="17">
        <f>IF(E5&lt;G5,1,0)+IF(E6&lt;G6,1,0)+IF(E7&lt;G7,1,0)</f>
        <v>1</v>
      </c>
      <c r="H4" s="18">
        <f>IF(H5&gt;J5,1,0)+IF(H6&gt;J6,1,0)+IF(H7&gt;J7,1,0)</f>
        <v>2</v>
      </c>
      <c r="I4" s="19" t="str">
        <f aca="true" t="shared" si="0" ref="I4:I11">IF(ISBLANK(H4),"",":")</f>
        <v>:</v>
      </c>
      <c r="J4" s="17">
        <f>IF(H5&lt;J5,1,0)+IF(H6&lt;J6,1,0)+IF(H7&lt;J7,1,0)</f>
        <v>0</v>
      </c>
      <c r="K4" s="18">
        <f>IF(K5&gt;M5,1,0)+IF(K6&gt;M6,1,0)+IF(K7&gt;M7,1,0)</f>
        <v>2</v>
      </c>
      <c r="L4" s="19" t="str">
        <f aca="true" t="shared" si="1" ref="L4:L15">IF(ISBLANK(K4),"",":")</f>
        <v>:</v>
      </c>
      <c r="M4" s="17">
        <f>IF(K5&lt;M5,1,0)+IF(K6&lt;M6,1,0)+IF(K7&lt;M7,1,0)</f>
        <v>0</v>
      </c>
      <c r="N4" s="18">
        <f>IF(N5&gt;P5,1,0)+IF(N6&gt;P6,1,0)+IF(N7&gt;P7,1,0)</f>
        <v>2</v>
      </c>
      <c r="O4" s="19" t="str">
        <f>IF(ISBLANK(N4),"",":")</f>
        <v>:</v>
      </c>
      <c r="P4" s="17">
        <f>IF(N5&lt;P5,1,0)+IF(N6&lt;P6,1,0)+IF(N7&lt;P7,1,0)</f>
        <v>1</v>
      </c>
      <c r="Q4" s="88">
        <f>IF(E4&gt;G4,2,0)+IF(H4&gt;J4,2,0)+IF(K4&gt;M4,2,0)+IF(N4&gt;P4,2,0)</f>
        <v>8</v>
      </c>
      <c r="R4" s="36">
        <f>SUM(E4,H4,K4,N4)</f>
        <v>8</v>
      </c>
      <c r="S4" s="37" t="s">
        <v>2</v>
      </c>
      <c r="T4" s="38">
        <f>SUM(G4,J4,M4,P4)</f>
        <v>2</v>
      </c>
      <c r="U4" s="49">
        <v>1</v>
      </c>
    </row>
    <row r="5" spans="1:21" ht="12.75" customHeight="1">
      <c r="A5" s="76"/>
      <c r="B5" s="110"/>
      <c r="C5" s="111"/>
      <c r="D5" s="111"/>
      <c r="E5" s="20">
        <v>9</v>
      </c>
      <c r="F5" s="21" t="str">
        <f>IF(ISBLANK(E5),"",":")</f>
        <v>:</v>
      </c>
      <c r="G5" s="22">
        <v>10</v>
      </c>
      <c r="H5" s="20">
        <v>10</v>
      </c>
      <c r="I5" s="21" t="str">
        <f t="shared" si="0"/>
        <v>:</v>
      </c>
      <c r="J5" s="22">
        <v>8</v>
      </c>
      <c r="K5" s="20">
        <v>10</v>
      </c>
      <c r="L5" s="21" t="str">
        <f t="shared" si="1"/>
        <v>:</v>
      </c>
      <c r="M5" s="22">
        <v>6</v>
      </c>
      <c r="N5" s="20">
        <v>10</v>
      </c>
      <c r="O5" s="21" t="str">
        <f>IF(ISBLANK(N5),"",":")</f>
        <v>:</v>
      </c>
      <c r="P5" s="22">
        <v>6</v>
      </c>
      <c r="Q5" s="89"/>
      <c r="R5" s="82">
        <f>SUM(E5:E7,H5:H7,K5:K7,N5:N7)</f>
        <v>95</v>
      </c>
      <c r="S5" s="61" t="s">
        <v>2</v>
      </c>
      <c r="T5" s="58">
        <f>SUM(G5:G7,J5:J7,M5:M7,P5:P7)</f>
        <v>75</v>
      </c>
      <c r="U5" s="34"/>
    </row>
    <row r="6" spans="1:21" ht="12.75" customHeight="1">
      <c r="A6" s="76"/>
      <c r="B6" s="110"/>
      <c r="C6" s="111"/>
      <c r="D6" s="111"/>
      <c r="E6" s="14">
        <v>10</v>
      </c>
      <c r="F6" s="15" t="str">
        <f>IF(ISBLANK(E6),"",":")</f>
        <v>:</v>
      </c>
      <c r="G6" s="16">
        <v>6</v>
      </c>
      <c r="H6" s="14">
        <v>10</v>
      </c>
      <c r="I6" s="15" t="str">
        <f t="shared" si="0"/>
        <v>:</v>
      </c>
      <c r="J6" s="16">
        <v>6</v>
      </c>
      <c r="K6" s="14">
        <v>10</v>
      </c>
      <c r="L6" s="15" t="str">
        <f t="shared" si="1"/>
        <v>:</v>
      </c>
      <c r="M6" s="16">
        <v>6</v>
      </c>
      <c r="N6" s="14">
        <v>6</v>
      </c>
      <c r="O6" s="15" t="str">
        <f>IF(ISBLANK(N6),"",":")</f>
        <v>:</v>
      </c>
      <c r="P6" s="16">
        <v>10</v>
      </c>
      <c r="Q6" s="89"/>
      <c r="R6" s="83"/>
      <c r="S6" s="62"/>
      <c r="T6" s="59"/>
      <c r="U6" s="34"/>
    </row>
    <row r="7" spans="1:21" ht="15.75" customHeight="1">
      <c r="A7" s="77"/>
      <c r="B7" s="112"/>
      <c r="C7" s="113"/>
      <c r="D7" s="113"/>
      <c r="E7" s="151">
        <v>10</v>
      </c>
      <c r="F7" s="12" t="str">
        <f>IF(ISBLANK(E7),"",":")</f>
        <v>:</v>
      </c>
      <c r="G7" s="152">
        <v>9</v>
      </c>
      <c r="H7" s="11"/>
      <c r="I7" s="12">
        <f t="shared" si="0"/>
      </c>
      <c r="J7" s="13"/>
      <c r="K7" s="11"/>
      <c r="L7" s="12">
        <f t="shared" si="1"/>
      </c>
      <c r="M7" s="13"/>
      <c r="N7" s="11">
        <v>10</v>
      </c>
      <c r="O7" s="12" t="str">
        <f>IF(ISBLANK(N7),"",":")</f>
        <v>:</v>
      </c>
      <c r="P7" s="13">
        <v>8</v>
      </c>
      <c r="Q7" s="90"/>
      <c r="R7" s="87"/>
      <c r="S7" s="63"/>
      <c r="T7" s="60"/>
      <c r="U7" s="64"/>
    </row>
    <row r="8" spans="1:21" ht="27" customHeight="1">
      <c r="A8" s="78" t="s">
        <v>28</v>
      </c>
      <c r="B8" s="7">
        <f>G4</f>
        <v>1</v>
      </c>
      <c r="C8" s="6" t="str">
        <f>F4</f>
        <v>:</v>
      </c>
      <c r="D8" s="8">
        <f>E4</f>
        <v>2</v>
      </c>
      <c r="E8" s="91"/>
      <c r="F8" s="92"/>
      <c r="G8" s="92"/>
      <c r="H8" s="9">
        <f>IF(H9&gt;J9,1,0)+IF(H10&gt;J10,1,0)+IF(H11&gt;J11,1,0)</f>
        <v>1</v>
      </c>
      <c r="I8" s="5" t="str">
        <f t="shared" si="0"/>
        <v>:</v>
      </c>
      <c r="J8" s="10">
        <f>IF(H9&lt;J9,1,0)+IF(H10&lt;J10,1,0)+IF(H11&lt;J11,1,0)</f>
        <v>2</v>
      </c>
      <c r="K8" s="9">
        <f>IF(K9&gt;M9,1,0)+IF(K10&gt;M10,1,0)+IF(K11&gt;M11,1,0)</f>
        <v>2</v>
      </c>
      <c r="L8" s="5" t="str">
        <f t="shared" si="1"/>
        <v>:</v>
      </c>
      <c r="M8" s="10">
        <f>IF(K9&lt;M9,1,0)+IF(K10&lt;M10,1,0)+IF(K11&lt;M11,1,0)</f>
        <v>1</v>
      </c>
      <c r="N8" s="9">
        <f>IF(N9&gt;P9,1,0)+IF(N10&gt;P10,1,0)+IF(N11&gt;P11,1,0)</f>
        <v>2</v>
      </c>
      <c r="O8" s="5" t="str">
        <f aca="true" t="shared" si="2" ref="O8:O19">IF(ISBLANK(N8),"",":")</f>
        <v>:</v>
      </c>
      <c r="P8" s="10">
        <f>IF(N9&lt;P9,1,0)+IF(N10&lt;P10,1,0)+IF(N11&lt;P11,1,0)</f>
        <v>1</v>
      </c>
      <c r="Q8" s="88">
        <f>IF(B8&gt;D8,2,0)+IF(H8&gt;J8,2,0)+IF(K8&gt;M8,2,0)+IF(N8&gt;P8,2,0)</f>
        <v>4</v>
      </c>
      <c r="R8" s="9">
        <f>SUM(B8,H8,K8,N8)</f>
        <v>6</v>
      </c>
      <c r="S8" s="5" t="s">
        <v>2</v>
      </c>
      <c r="T8" s="10">
        <f>SUM(D8,J8,M8,P8)</f>
        <v>6</v>
      </c>
      <c r="U8" s="122">
        <v>3</v>
      </c>
    </row>
    <row r="9" spans="1:21" ht="12.75" customHeight="1">
      <c r="A9" s="76"/>
      <c r="B9" s="20">
        <f>G5</f>
        <v>10</v>
      </c>
      <c r="C9" s="30" t="str">
        <f>F5</f>
        <v>:</v>
      </c>
      <c r="D9" s="22">
        <f>E5</f>
        <v>9</v>
      </c>
      <c r="E9" s="93"/>
      <c r="F9" s="94"/>
      <c r="G9" s="94"/>
      <c r="H9" s="20">
        <v>7</v>
      </c>
      <c r="I9" s="21" t="str">
        <f t="shared" si="0"/>
        <v>:</v>
      </c>
      <c r="J9" s="22">
        <v>10</v>
      </c>
      <c r="K9" s="20">
        <v>10</v>
      </c>
      <c r="L9" s="21" t="str">
        <f t="shared" si="1"/>
        <v>:</v>
      </c>
      <c r="M9" s="22">
        <v>4</v>
      </c>
      <c r="N9" s="20">
        <v>10</v>
      </c>
      <c r="O9" s="21" t="str">
        <f t="shared" si="2"/>
        <v>:</v>
      </c>
      <c r="P9" s="22">
        <v>7</v>
      </c>
      <c r="Q9" s="89"/>
      <c r="R9" s="82">
        <f>SUM(B9:B11,H9:H11,K9:K11,N9:N11)</f>
        <v>105</v>
      </c>
      <c r="S9" s="61" t="s">
        <v>2</v>
      </c>
      <c r="T9" s="58">
        <f>SUM(D9:D11,J9:J11,M9:M11,P9:P11)</f>
        <v>102</v>
      </c>
      <c r="U9" s="34"/>
    </row>
    <row r="10" spans="1:21" ht="12.75" customHeight="1">
      <c r="A10" s="76"/>
      <c r="B10" s="14">
        <f>G6</f>
        <v>6</v>
      </c>
      <c r="C10" s="30" t="str">
        <f>F6</f>
        <v>:</v>
      </c>
      <c r="D10" s="16">
        <f>E6</f>
        <v>10</v>
      </c>
      <c r="E10" s="93"/>
      <c r="F10" s="94"/>
      <c r="G10" s="94"/>
      <c r="H10" s="14">
        <v>10</v>
      </c>
      <c r="I10" s="15" t="str">
        <f t="shared" si="0"/>
        <v>:</v>
      </c>
      <c r="J10" s="16">
        <v>7</v>
      </c>
      <c r="K10" s="14">
        <v>6</v>
      </c>
      <c r="L10" s="15" t="str">
        <f t="shared" si="1"/>
        <v>:</v>
      </c>
      <c r="M10" s="16">
        <v>10</v>
      </c>
      <c r="N10" s="14">
        <v>8</v>
      </c>
      <c r="O10" s="15" t="str">
        <f t="shared" si="2"/>
        <v>:</v>
      </c>
      <c r="P10" s="16">
        <v>10</v>
      </c>
      <c r="Q10" s="89"/>
      <c r="R10" s="154"/>
      <c r="S10" s="155"/>
      <c r="T10" s="156"/>
      <c r="U10" s="34"/>
    </row>
    <row r="11" spans="1:21" ht="15.75" customHeight="1">
      <c r="A11" s="77"/>
      <c r="B11" s="11">
        <f>IF(ISBLANK(G7),"",G7)</f>
        <v>9</v>
      </c>
      <c r="C11" s="12" t="str">
        <f>IF(ISBLANK(F7),"",F7)</f>
        <v>:</v>
      </c>
      <c r="D11" s="13">
        <f>IF(ISBLANK(E7),"",E7)</f>
        <v>10</v>
      </c>
      <c r="E11" s="95"/>
      <c r="F11" s="96"/>
      <c r="G11" s="96"/>
      <c r="H11" s="11">
        <v>9</v>
      </c>
      <c r="I11" s="12" t="str">
        <f t="shared" si="0"/>
        <v>:</v>
      </c>
      <c r="J11" s="13">
        <v>10</v>
      </c>
      <c r="K11" s="11">
        <v>10</v>
      </c>
      <c r="L11" s="12" t="str">
        <f t="shared" si="1"/>
        <v>:</v>
      </c>
      <c r="M11" s="13">
        <v>7</v>
      </c>
      <c r="N11" s="11">
        <v>10</v>
      </c>
      <c r="O11" s="12" t="str">
        <f t="shared" si="2"/>
        <v>:</v>
      </c>
      <c r="P11" s="13">
        <v>8</v>
      </c>
      <c r="Q11" s="90"/>
      <c r="R11" s="157"/>
      <c r="S11" s="158"/>
      <c r="T11" s="159"/>
      <c r="U11" s="64"/>
    </row>
    <row r="12" spans="1:21" ht="27" customHeight="1">
      <c r="A12" s="78" t="s">
        <v>37</v>
      </c>
      <c r="B12" s="7">
        <f>J4</f>
        <v>0</v>
      </c>
      <c r="C12" s="6" t="str">
        <f>I4</f>
        <v>:</v>
      </c>
      <c r="D12" s="8">
        <f>H4</f>
        <v>2</v>
      </c>
      <c r="E12" s="7">
        <f>J8</f>
        <v>2</v>
      </c>
      <c r="F12" s="6" t="str">
        <f>I8</f>
        <v>:</v>
      </c>
      <c r="G12" s="8">
        <f>H8</f>
        <v>1</v>
      </c>
      <c r="H12" s="91"/>
      <c r="I12" s="92"/>
      <c r="J12" s="92"/>
      <c r="K12" s="9">
        <f>IF(K13&gt;M13,1,0)+IF(K14&gt;M14,1,0)+IF(K15&gt;M15,1,0)</f>
        <v>2</v>
      </c>
      <c r="L12" s="5" t="str">
        <f t="shared" si="1"/>
        <v>:</v>
      </c>
      <c r="M12" s="10">
        <f>IF(K13&lt;M13,1,0)+IF(K14&lt;M14,1,0)+IF(K15&lt;M15,1,0)</f>
        <v>0</v>
      </c>
      <c r="N12" s="9">
        <f>IF(N13&gt;P13,1,0)+IF(N14&gt;P14,1,0)+IF(N15&gt;P15,1,0)</f>
        <v>2</v>
      </c>
      <c r="O12" s="5" t="str">
        <f t="shared" si="2"/>
        <v>:</v>
      </c>
      <c r="P12" s="10">
        <f>IF(N13&lt;P13,1,0)+IF(N14&lt;P14,1,0)+IF(N15&lt;P15,1,0)</f>
        <v>0</v>
      </c>
      <c r="Q12" s="88">
        <f>IF(B12&gt;D12,2,0)+IF(E12&gt;G12,2,0)+IF(K12&gt;M12,2,0)+IF(N12&gt;P12,2,0)</f>
        <v>6</v>
      </c>
      <c r="R12" s="9">
        <f>SUM(B12,E12,K12,N12)</f>
        <v>6</v>
      </c>
      <c r="S12" s="5" t="s">
        <v>2</v>
      </c>
      <c r="T12" s="10">
        <f>SUM(D12,G12,M12,P12)</f>
        <v>3</v>
      </c>
      <c r="U12" s="65">
        <v>2</v>
      </c>
    </row>
    <row r="13" spans="1:21" ht="12.75" customHeight="1">
      <c r="A13" s="76"/>
      <c r="B13" s="20">
        <f>J5</f>
        <v>8</v>
      </c>
      <c r="C13" s="30" t="str">
        <f>I5</f>
        <v>:</v>
      </c>
      <c r="D13" s="22">
        <f>H5</f>
        <v>10</v>
      </c>
      <c r="E13" s="20">
        <f>J9</f>
        <v>10</v>
      </c>
      <c r="F13" s="21" t="str">
        <f>I9</f>
        <v>:</v>
      </c>
      <c r="G13" s="22">
        <f>H9</f>
        <v>7</v>
      </c>
      <c r="H13" s="93"/>
      <c r="I13" s="94"/>
      <c r="J13" s="94"/>
      <c r="K13" s="20">
        <v>10</v>
      </c>
      <c r="L13" s="21" t="str">
        <f t="shared" si="1"/>
        <v>:</v>
      </c>
      <c r="M13" s="22">
        <v>6</v>
      </c>
      <c r="N13" s="20">
        <v>10</v>
      </c>
      <c r="O13" s="21" t="str">
        <f t="shared" si="2"/>
        <v>:</v>
      </c>
      <c r="P13" s="22">
        <v>5</v>
      </c>
      <c r="Q13" s="89"/>
      <c r="R13" s="79">
        <f>SUM(B13:B15,E13:E15,K13:K15,N13:N15)</f>
        <v>81</v>
      </c>
      <c r="S13" s="70" t="s">
        <v>2</v>
      </c>
      <c r="T13" s="58">
        <f>SUM(D13:D15,G13:G15,M13:M15,P13:P15)</f>
        <v>66</v>
      </c>
      <c r="U13" s="66"/>
    </row>
    <row r="14" spans="1:21" ht="12.75" customHeight="1">
      <c r="A14" s="76"/>
      <c r="B14" s="14">
        <f>J6</f>
        <v>6</v>
      </c>
      <c r="C14" s="30" t="str">
        <f>I6</f>
        <v>:</v>
      </c>
      <c r="D14" s="16">
        <f>H6</f>
        <v>10</v>
      </c>
      <c r="E14" s="14">
        <f>J10</f>
        <v>7</v>
      </c>
      <c r="F14" s="15" t="str">
        <f>I10</f>
        <v>:</v>
      </c>
      <c r="G14" s="16">
        <f>H10</f>
        <v>10</v>
      </c>
      <c r="H14" s="93"/>
      <c r="I14" s="94"/>
      <c r="J14" s="94"/>
      <c r="K14" s="14">
        <v>10</v>
      </c>
      <c r="L14" s="15" t="str">
        <f t="shared" si="1"/>
        <v>:</v>
      </c>
      <c r="M14" s="16">
        <v>5</v>
      </c>
      <c r="N14" s="14">
        <v>10</v>
      </c>
      <c r="O14" s="15" t="str">
        <f t="shared" si="2"/>
        <v>:</v>
      </c>
      <c r="P14" s="16">
        <v>4</v>
      </c>
      <c r="Q14" s="89"/>
      <c r="R14" s="80"/>
      <c r="S14" s="71"/>
      <c r="T14" s="68"/>
      <c r="U14" s="66"/>
    </row>
    <row r="15" spans="1:21" ht="15.75" customHeight="1">
      <c r="A15" s="77"/>
      <c r="B15" s="11">
        <f>IF(ISBLANK(J7),"",J7)</f>
      </c>
      <c r="C15" s="12">
        <f>IF(ISBLANK(I7),"",I7)</f>
      </c>
      <c r="D15" s="13">
        <f>IF(ISBLANK(H7),"",H7)</f>
      </c>
      <c r="E15" s="11">
        <f>IF(ISBLANK(J11),"",J11)</f>
        <v>10</v>
      </c>
      <c r="F15" s="12" t="str">
        <f>IF(ISBLANK(I11),"",I11)</f>
        <v>:</v>
      </c>
      <c r="G15" s="13">
        <f>IF(ISBLANK(H11),"",H11)</f>
        <v>9</v>
      </c>
      <c r="H15" s="95"/>
      <c r="I15" s="96"/>
      <c r="J15" s="96"/>
      <c r="K15" s="28"/>
      <c r="L15" s="12">
        <f t="shared" si="1"/>
      </c>
      <c r="M15" s="29"/>
      <c r="N15" s="11"/>
      <c r="O15" s="12">
        <f t="shared" si="2"/>
      </c>
      <c r="P15" s="13"/>
      <c r="Q15" s="90"/>
      <c r="R15" s="81"/>
      <c r="S15" s="72"/>
      <c r="T15" s="69"/>
      <c r="U15" s="67"/>
    </row>
    <row r="16" spans="1:21" ht="27" customHeight="1">
      <c r="A16" s="78" t="s">
        <v>35</v>
      </c>
      <c r="B16" s="7">
        <f>M4</f>
        <v>0</v>
      </c>
      <c r="C16" s="6" t="str">
        <f>L4</f>
        <v>:</v>
      </c>
      <c r="D16" s="8">
        <f>K4</f>
        <v>2</v>
      </c>
      <c r="E16" s="7">
        <f>M8</f>
        <v>1</v>
      </c>
      <c r="F16" s="6" t="str">
        <f>L8</f>
        <v>:</v>
      </c>
      <c r="G16" s="8">
        <f>K8</f>
        <v>2</v>
      </c>
      <c r="H16" s="7">
        <f>M12</f>
        <v>0</v>
      </c>
      <c r="I16" s="6" t="str">
        <f>L12</f>
        <v>:</v>
      </c>
      <c r="J16" s="8">
        <f>K12</f>
        <v>2</v>
      </c>
      <c r="K16" s="91"/>
      <c r="L16" s="92"/>
      <c r="M16" s="92"/>
      <c r="N16" s="9">
        <f>IF(N17&gt;P17,1,0)+IF(N18&gt;P18,1,0)+IF(N19&gt;P19,1,0)</f>
        <v>2</v>
      </c>
      <c r="O16" s="5" t="str">
        <f t="shared" si="2"/>
        <v>:</v>
      </c>
      <c r="P16" s="10">
        <f>IF(N17&lt;P17,1,0)+IF(N18&lt;P18,1,0)+IF(N19&lt;P19,1,0)</f>
        <v>0</v>
      </c>
      <c r="Q16" s="88">
        <f>IF(B16&gt;D16,2,0)+IF(E16&gt;G16,2,0)+IF(H16&gt;J16,2,0)+IF(N16&gt;P16,2,0)</f>
        <v>2</v>
      </c>
      <c r="R16" s="9">
        <f>SUM(B16,E16,H16,N16)</f>
        <v>3</v>
      </c>
      <c r="S16" s="5" t="s">
        <v>2</v>
      </c>
      <c r="T16" s="10">
        <f>SUM(D16,G16,J16,P16)</f>
        <v>6</v>
      </c>
      <c r="U16" s="65">
        <v>4</v>
      </c>
    </row>
    <row r="17" spans="1:21" ht="12.75" customHeight="1">
      <c r="A17" s="76"/>
      <c r="B17" s="20">
        <f>M5</f>
        <v>6</v>
      </c>
      <c r="C17" s="30" t="str">
        <f>L5</f>
        <v>:</v>
      </c>
      <c r="D17" s="22">
        <f>K5</f>
        <v>10</v>
      </c>
      <c r="E17" s="20">
        <f>M9</f>
        <v>4</v>
      </c>
      <c r="F17" s="30" t="str">
        <f>L9</f>
        <v>:</v>
      </c>
      <c r="G17" s="22">
        <f>K9</f>
        <v>10</v>
      </c>
      <c r="H17" s="20">
        <f>M13</f>
        <v>6</v>
      </c>
      <c r="I17" s="21" t="str">
        <f>L13</f>
        <v>:</v>
      </c>
      <c r="J17" s="22">
        <f>K13</f>
        <v>10</v>
      </c>
      <c r="K17" s="93"/>
      <c r="L17" s="94"/>
      <c r="M17" s="94"/>
      <c r="N17" s="20">
        <v>10</v>
      </c>
      <c r="O17" s="21" t="str">
        <f t="shared" si="2"/>
        <v>:</v>
      </c>
      <c r="P17" s="22">
        <v>8</v>
      </c>
      <c r="Q17" s="89"/>
      <c r="R17" s="82">
        <f>SUM(B17:B19,E17:E19,H17:H19,N17:N19)</f>
        <v>64</v>
      </c>
      <c r="S17" s="73" t="s">
        <v>2</v>
      </c>
      <c r="T17" s="58">
        <f>SUM(D17:D19,G17:G19,J17:J19,P17:P19)</f>
        <v>83</v>
      </c>
      <c r="U17" s="66"/>
    </row>
    <row r="18" spans="1:21" ht="12.75" customHeight="1">
      <c r="A18" s="76"/>
      <c r="B18" s="14">
        <f>M6</f>
        <v>6</v>
      </c>
      <c r="C18" s="30" t="str">
        <f>L6</f>
        <v>:</v>
      </c>
      <c r="D18" s="16">
        <f>K6</f>
        <v>10</v>
      </c>
      <c r="E18" s="14">
        <f>M10</f>
        <v>10</v>
      </c>
      <c r="F18" s="30" t="str">
        <f>L10</f>
        <v>:</v>
      </c>
      <c r="G18" s="16">
        <f>K10</f>
        <v>6</v>
      </c>
      <c r="H18" s="14">
        <f>M14</f>
        <v>5</v>
      </c>
      <c r="I18" s="15" t="str">
        <f>L14</f>
        <v>:</v>
      </c>
      <c r="J18" s="16">
        <f>K14</f>
        <v>10</v>
      </c>
      <c r="K18" s="93"/>
      <c r="L18" s="94"/>
      <c r="M18" s="94"/>
      <c r="N18" s="14">
        <v>10</v>
      </c>
      <c r="O18" s="15" t="str">
        <f t="shared" si="2"/>
        <v>:</v>
      </c>
      <c r="P18" s="16">
        <v>9</v>
      </c>
      <c r="Q18" s="89"/>
      <c r="R18" s="83"/>
      <c r="S18" s="74"/>
      <c r="T18" s="59"/>
      <c r="U18" s="66"/>
    </row>
    <row r="19" spans="1:21" ht="15.75" customHeight="1">
      <c r="A19" s="77"/>
      <c r="B19" s="11">
        <f>IF(ISBLANK(M7),"",M7)</f>
      </c>
      <c r="C19" s="12">
        <f>IF(ISBLANK(L7),"",L7)</f>
      </c>
      <c r="D19" s="13">
        <f>IF(ISBLANK(K7),"",K7)</f>
      </c>
      <c r="E19" s="11">
        <f>IF(ISBLANK(M11),"",M11)</f>
        <v>7</v>
      </c>
      <c r="F19" s="12" t="str">
        <f>IF(ISBLANK(L11),"",L11)</f>
        <v>:</v>
      </c>
      <c r="G19" s="13">
        <f>IF(ISBLANK(K11),"",K11)</f>
        <v>10</v>
      </c>
      <c r="H19" s="11">
        <f>IF(ISBLANK(M15),"",M15)</f>
      </c>
      <c r="I19" s="12">
        <f>IF(ISBLANK(L15),"",L15)</f>
      </c>
      <c r="J19" s="13">
        <f>IF(ISBLANK(K15),"",K15)</f>
      </c>
      <c r="K19" s="95"/>
      <c r="L19" s="96"/>
      <c r="M19" s="96"/>
      <c r="N19" s="11"/>
      <c r="O19" s="12">
        <f t="shared" si="2"/>
      </c>
      <c r="P19" s="13"/>
      <c r="Q19" s="90"/>
      <c r="R19" s="81"/>
      <c r="S19" s="72"/>
      <c r="T19" s="69"/>
      <c r="U19" s="67"/>
    </row>
    <row r="20" spans="1:21" ht="27" customHeight="1">
      <c r="A20" s="76" t="s">
        <v>38</v>
      </c>
      <c r="B20" s="7">
        <f>P4</f>
        <v>1</v>
      </c>
      <c r="C20" s="6" t="str">
        <f>O4</f>
        <v>:</v>
      </c>
      <c r="D20" s="8">
        <f>N4</f>
        <v>2</v>
      </c>
      <c r="E20" s="9">
        <f>P8</f>
        <v>1</v>
      </c>
      <c r="F20" s="5" t="str">
        <f>O8</f>
        <v>:</v>
      </c>
      <c r="G20" s="10">
        <f>N8</f>
        <v>2</v>
      </c>
      <c r="H20" s="9">
        <f>P12</f>
        <v>0</v>
      </c>
      <c r="I20" s="5" t="str">
        <f>O12</f>
        <v>:</v>
      </c>
      <c r="J20" s="10">
        <f>N12</f>
        <v>2</v>
      </c>
      <c r="K20" s="9">
        <f>P16</f>
        <v>0</v>
      </c>
      <c r="L20" s="5" t="str">
        <f>O16</f>
        <v>:</v>
      </c>
      <c r="M20" s="10">
        <f>N16</f>
        <v>2</v>
      </c>
      <c r="N20" s="91"/>
      <c r="O20" s="92"/>
      <c r="P20" s="92"/>
      <c r="Q20" s="88">
        <f>IF(B20&gt;D20,2,0)+IF(E20&gt;G20,2,0)+IF(H20&gt;J20,2,0)+IF(K20&gt;M20,2,0)</f>
        <v>0</v>
      </c>
      <c r="R20" s="9">
        <f>SUM(B20,E20,H20,K20)</f>
        <v>2</v>
      </c>
      <c r="S20" s="5" t="s">
        <v>2</v>
      </c>
      <c r="T20" s="10">
        <f>SUM(D20,G20,J20,M20)</f>
        <v>8</v>
      </c>
      <c r="U20" s="66">
        <v>5</v>
      </c>
    </row>
    <row r="21" spans="1:21" ht="12.75" customHeight="1">
      <c r="A21" s="76"/>
      <c r="B21" s="20">
        <f>P5</f>
        <v>6</v>
      </c>
      <c r="C21" s="21" t="str">
        <f>O5</f>
        <v>:</v>
      </c>
      <c r="D21" s="22">
        <f>N5</f>
        <v>10</v>
      </c>
      <c r="E21" s="20">
        <f>P9</f>
        <v>7</v>
      </c>
      <c r="F21" s="30" t="str">
        <f>O9</f>
        <v>:</v>
      </c>
      <c r="G21" s="22">
        <f>N9</f>
        <v>10</v>
      </c>
      <c r="H21" s="20">
        <f>P13</f>
        <v>5</v>
      </c>
      <c r="I21" s="30" t="str">
        <f>O13</f>
        <v>:</v>
      </c>
      <c r="J21" s="22">
        <f>N13</f>
        <v>10</v>
      </c>
      <c r="K21" s="20">
        <f>P17</f>
        <v>8</v>
      </c>
      <c r="L21" s="30" t="str">
        <f>O17</f>
        <v>:</v>
      </c>
      <c r="M21" s="22">
        <f>N17</f>
        <v>10</v>
      </c>
      <c r="N21" s="93"/>
      <c r="O21" s="94"/>
      <c r="P21" s="94"/>
      <c r="Q21" s="89"/>
      <c r="R21" s="82">
        <f>SUM(B21:B23,E21:E23,H21:H23,K21:K23)</f>
        <v>75</v>
      </c>
      <c r="S21" s="70" t="s">
        <v>2</v>
      </c>
      <c r="T21" s="58">
        <f>SUM(D21:D23,G21:G23,J21:J23,M21:M23)</f>
        <v>94</v>
      </c>
      <c r="U21" s="66"/>
    </row>
    <row r="22" spans="1:21" ht="12.75" customHeight="1">
      <c r="A22" s="76"/>
      <c r="B22" s="14">
        <f>P6</f>
        <v>10</v>
      </c>
      <c r="C22" s="15" t="str">
        <f>O6</f>
        <v>:</v>
      </c>
      <c r="D22" s="16">
        <f>N6</f>
        <v>6</v>
      </c>
      <c r="E22" s="14">
        <f>P10</f>
        <v>10</v>
      </c>
      <c r="F22" s="30" t="str">
        <f>O10</f>
        <v>:</v>
      </c>
      <c r="G22" s="16">
        <f>N10</f>
        <v>8</v>
      </c>
      <c r="H22" s="14">
        <f>P14</f>
        <v>4</v>
      </c>
      <c r="I22" s="30" t="str">
        <f>O14</f>
        <v>:</v>
      </c>
      <c r="J22" s="16">
        <f>N14</f>
        <v>10</v>
      </c>
      <c r="K22" s="14">
        <f>P18</f>
        <v>9</v>
      </c>
      <c r="L22" s="30" t="str">
        <f>O18</f>
        <v>:</v>
      </c>
      <c r="M22" s="16">
        <f>N18</f>
        <v>10</v>
      </c>
      <c r="N22" s="93"/>
      <c r="O22" s="94"/>
      <c r="P22" s="94"/>
      <c r="Q22" s="89"/>
      <c r="R22" s="83"/>
      <c r="S22" s="62"/>
      <c r="T22" s="59"/>
      <c r="U22" s="66"/>
    </row>
    <row r="23" spans="1:21" ht="15.75" customHeight="1" thickBot="1">
      <c r="A23" s="105"/>
      <c r="B23" s="25">
        <f>IF(ISBLANK(P7),"",P7)</f>
        <v>8</v>
      </c>
      <c r="C23" s="31" t="str">
        <f>O7</f>
        <v>:</v>
      </c>
      <c r="D23" s="24">
        <f>IF(ISBLANK(N7),"",N7)</f>
        <v>10</v>
      </c>
      <c r="E23" s="25">
        <f>IF(ISBLANK(P11),"",P11)</f>
        <v>8</v>
      </c>
      <c r="F23" s="23" t="str">
        <f>IF(ISBLANK(O11),"",O11)</f>
        <v>:</v>
      </c>
      <c r="G23" s="24">
        <f>IF(ISBLANK(N11),"",N11)</f>
        <v>10</v>
      </c>
      <c r="H23" s="25">
        <f>IF(ISBLANK(P15),"",P15)</f>
      </c>
      <c r="I23" s="23">
        <f>IF(ISBLANK(O15),"",O15)</f>
      </c>
      <c r="J23" s="24">
        <f>IF(ISBLANK(N15),"",N15)</f>
      </c>
      <c r="K23" s="25">
        <f>IF(ISBLANK(P19),"",P19)</f>
      </c>
      <c r="L23" s="23">
        <f>IF(ISBLANK(O19),"",O19)</f>
      </c>
      <c r="M23" s="24">
        <f>IF(ISBLANK(N19),"",N19)</f>
      </c>
      <c r="N23" s="97"/>
      <c r="O23" s="98"/>
      <c r="P23" s="98"/>
      <c r="Q23" s="114"/>
      <c r="R23" s="99"/>
      <c r="S23" s="160"/>
      <c r="T23" s="100"/>
      <c r="U23" s="106"/>
    </row>
    <row r="24" spans="18:20" ht="12.75">
      <c r="R24" s="32">
        <f>SUM(R5,R9,R13,R17,R21)</f>
        <v>420</v>
      </c>
      <c r="S24" s="32"/>
      <c r="T24" s="32">
        <f>SUM(T5,T9,T13,T17,T21)</f>
        <v>420</v>
      </c>
    </row>
    <row r="25" spans="1:2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</sheetData>
  <mergeCells count="42">
    <mergeCell ref="R17:R19"/>
    <mergeCell ref="S17:S19"/>
    <mergeCell ref="T17:T19"/>
    <mergeCell ref="Q8:Q11"/>
    <mergeCell ref="U8:U11"/>
    <mergeCell ref="Q20:Q23"/>
    <mergeCell ref="E8:G11"/>
    <mergeCell ref="A16:A19"/>
    <mergeCell ref="Q12:Q15"/>
    <mergeCell ref="U12:U15"/>
    <mergeCell ref="A20:A23"/>
    <mergeCell ref="U20:U23"/>
    <mergeCell ref="R13:R15"/>
    <mergeCell ref="T13:T15"/>
    <mergeCell ref="S13:S15"/>
    <mergeCell ref="N20:P23"/>
    <mergeCell ref="H3:J3"/>
    <mergeCell ref="A1:U1"/>
    <mergeCell ref="R3:T3"/>
    <mergeCell ref="B3:D3"/>
    <mergeCell ref="B4:D7"/>
    <mergeCell ref="R21:R23"/>
    <mergeCell ref="S21:S23"/>
    <mergeCell ref="T21:T23"/>
    <mergeCell ref="K3:M3"/>
    <mergeCell ref="R5:R7"/>
    <mergeCell ref="Q16:Q19"/>
    <mergeCell ref="N3:P3"/>
    <mergeCell ref="R9:R11"/>
    <mergeCell ref="K16:M19"/>
    <mergeCell ref="H12:J15"/>
    <mergeCell ref="E3:G3"/>
    <mergeCell ref="A4:A7"/>
    <mergeCell ref="A8:A11"/>
    <mergeCell ref="A12:A15"/>
    <mergeCell ref="T5:T7"/>
    <mergeCell ref="S5:S7"/>
    <mergeCell ref="U4:U7"/>
    <mergeCell ref="U16:U19"/>
    <mergeCell ref="T9:T11"/>
    <mergeCell ref="S9:S11"/>
    <mergeCell ref="Q4:Q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="80" zoomScaleNormal="80"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4" width="5.75390625" style="1" customWidth="1"/>
    <col min="15" max="15" width="1.625" style="1" customWidth="1"/>
    <col min="16" max="16" width="5.753906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101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ht="6.75" customHeight="1" thickBot="1"/>
    <row r="3" spans="1:21" ht="68.25" customHeight="1" thickBot="1">
      <c r="A3" s="2"/>
      <c r="B3" s="107" t="str">
        <f>A4</f>
        <v>Sokol Pustkovec</v>
      </c>
      <c r="C3" s="85"/>
      <c r="D3" s="86"/>
      <c r="E3" s="84" t="str">
        <f>A8</f>
        <v>Bystřičská symfonie</v>
      </c>
      <c r="F3" s="85"/>
      <c r="G3" s="86"/>
      <c r="H3" s="84" t="str">
        <f>A12</f>
        <v>NK Necpaly</v>
      </c>
      <c r="I3" s="85"/>
      <c r="J3" s="86"/>
      <c r="K3" s="84" t="str">
        <f>A16</f>
        <v>NK Femax Hranice na Moravě</v>
      </c>
      <c r="L3" s="85"/>
      <c r="M3" s="86"/>
      <c r="N3" s="85" t="str">
        <f>A20</f>
        <v>Sokol Prštné</v>
      </c>
      <c r="O3" s="85"/>
      <c r="P3" s="85"/>
      <c r="Q3" s="26" t="s">
        <v>0</v>
      </c>
      <c r="R3" s="102" t="s">
        <v>3</v>
      </c>
      <c r="S3" s="103"/>
      <c r="T3" s="104"/>
      <c r="U3" s="27" t="s">
        <v>1</v>
      </c>
    </row>
    <row r="4" spans="1:21" ht="27" customHeight="1">
      <c r="A4" s="75" t="s">
        <v>36</v>
      </c>
      <c r="B4" s="108"/>
      <c r="C4" s="109"/>
      <c r="D4" s="109"/>
      <c r="E4" s="18">
        <f>IF(E5&gt;G5,1,0)+IF(E6&gt;G6,1,0)+IF(E7&gt;G7,1,0)</f>
        <v>2</v>
      </c>
      <c r="F4" s="19" t="str">
        <f>IF(ISBLANK(E4),"",":")</f>
        <v>:</v>
      </c>
      <c r="G4" s="17">
        <f>IF(E5&lt;G5,1,0)+IF(E6&lt;G6,1,0)+IF(E7&lt;G7,1,0)</f>
        <v>1</v>
      </c>
      <c r="H4" s="18">
        <f>IF(H5&gt;J5,1,0)+IF(H6&gt;J6,1,0)+IF(H7&gt;J7,1,0)</f>
        <v>2</v>
      </c>
      <c r="I4" s="19" t="str">
        <f aca="true" t="shared" si="0" ref="I4:I11">IF(ISBLANK(H4),"",":")</f>
        <v>:</v>
      </c>
      <c r="J4" s="17">
        <f>IF(H5&lt;J5,1,0)+IF(H6&lt;J6,1,0)+IF(H7&lt;J7,1,0)</f>
        <v>0</v>
      </c>
      <c r="K4" s="18">
        <f>IF(K5&gt;M5,1,0)+IF(K6&gt;M6,1,0)+IF(K7&gt;M7,1,0)</f>
        <v>2</v>
      </c>
      <c r="L4" s="19" t="str">
        <f aca="true" t="shared" si="1" ref="L4:L15">IF(ISBLANK(K4),"",":")</f>
        <v>:</v>
      </c>
      <c r="M4" s="17">
        <f>IF(K5&lt;M5,1,0)+IF(K6&lt;M6,1,0)+IF(K7&lt;M7,1,0)</f>
        <v>0</v>
      </c>
      <c r="N4" s="18">
        <f>IF(N5&gt;P5,1,0)+IF(N6&gt;P6,1,0)+IF(N7&gt;P7,1,0)</f>
        <v>2</v>
      </c>
      <c r="O4" s="19" t="str">
        <f aca="true" t="shared" si="2" ref="O4:O19">IF(ISBLANK(N4),"",":")</f>
        <v>:</v>
      </c>
      <c r="P4" s="17">
        <f>IF(N5&lt;P5,1,0)+IF(N6&lt;P6,1,0)+IF(N7&lt;P7,1,0)</f>
        <v>0</v>
      </c>
      <c r="Q4" s="88">
        <f>IF(E4&gt;G4,2,0)+IF(H4&gt;J4,2,0)+IF(K4&gt;M4,2,0)+IF(N4&gt;P4,2,0)</f>
        <v>8</v>
      </c>
      <c r="R4" s="36">
        <f>SUM(E4,H4,K4,N4)</f>
        <v>8</v>
      </c>
      <c r="S4" s="37" t="s">
        <v>2</v>
      </c>
      <c r="T4" s="38">
        <f>SUM(G4,J4,M4,P4)</f>
        <v>1</v>
      </c>
      <c r="U4" s="49">
        <v>1</v>
      </c>
    </row>
    <row r="5" spans="1:21" ht="12.75" customHeight="1">
      <c r="A5" s="76"/>
      <c r="B5" s="110"/>
      <c r="C5" s="111"/>
      <c r="D5" s="111"/>
      <c r="E5" s="20">
        <v>10</v>
      </c>
      <c r="F5" s="21" t="str">
        <f>IF(ISBLANK(E5),"",":")</f>
        <v>:</v>
      </c>
      <c r="G5" s="22">
        <v>5</v>
      </c>
      <c r="H5" s="20">
        <v>10</v>
      </c>
      <c r="I5" s="21" t="str">
        <f t="shared" si="0"/>
        <v>:</v>
      </c>
      <c r="J5" s="22">
        <v>4</v>
      </c>
      <c r="K5" s="20">
        <v>10</v>
      </c>
      <c r="L5" s="21" t="str">
        <f t="shared" si="1"/>
        <v>:</v>
      </c>
      <c r="M5" s="22">
        <v>2</v>
      </c>
      <c r="N5" s="20">
        <v>10</v>
      </c>
      <c r="O5" s="21" t="str">
        <f t="shared" si="2"/>
        <v>:</v>
      </c>
      <c r="P5" s="22">
        <v>5</v>
      </c>
      <c r="Q5" s="89"/>
      <c r="R5" s="82">
        <f>SUM(E5:E7,H5:H7,K5:K7,N5:N7)</f>
        <v>84</v>
      </c>
      <c r="S5" s="61" t="s">
        <v>2</v>
      </c>
      <c r="T5" s="58">
        <f>SUM(G5:G7,J5:J7,M5:M7,P5:P7)</f>
        <v>56</v>
      </c>
      <c r="U5" s="34"/>
    </row>
    <row r="6" spans="1:21" ht="12.75" customHeight="1">
      <c r="A6" s="76"/>
      <c r="B6" s="110"/>
      <c r="C6" s="111"/>
      <c r="D6" s="111"/>
      <c r="E6" s="14">
        <v>4</v>
      </c>
      <c r="F6" s="15" t="str">
        <f>IF(ISBLANK(E6),"",":")</f>
        <v>:</v>
      </c>
      <c r="G6" s="16">
        <v>10</v>
      </c>
      <c r="H6" s="14">
        <v>10</v>
      </c>
      <c r="I6" s="15" t="str">
        <f t="shared" si="0"/>
        <v>:</v>
      </c>
      <c r="J6" s="16">
        <v>8</v>
      </c>
      <c r="K6" s="14">
        <v>10</v>
      </c>
      <c r="L6" s="15" t="str">
        <f t="shared" si="1"/>
        <v>:</v>
      </c>
      <c r="M6" s="16">
        <v>6</v>
      </c>
      <c r="N6" s="14">
        <v>10</v>
      </c>
      <c r="O6" s="15" t="str">
        <f t="shared" si="2"/>
        <v>:</v>
      </c>
      <c r="P6" s="16">
        <v>7</v>
      </c>
      <c r="Q6" s="89"/>
      <c r="R6" s="83"/>
      <c r="S6" s="62"/>
      <c r="T6" s="59"/>
      <c r="U6" s="34"/>
    </row>
    <row r="7" spans="1:21" ht="15.75" customHeight="1">
      <c r="A7" s="77"/>
      <c r="B7" s="112"/>
      <c r="C7" s="113"/>
      <c r="D7" s="113"/>
      <c r="E7" s="151">
        <v>10</v>
      </c>
      <c r="F7" s="12" t="str">
        <f>IF(ISBLANK(E7),"",":")</f>
        <v>:</v>
      </c>
      <c r="G7" s="152">
        <v>9</v>
      </c>
      <c r="H7" s="11"/>
      <c r="I7" s="12">
        <f t="shared" si="0"/>
      </c>
      <c r="J7" s="13"/>
      <c r="K7" s="11"/>
      <c r="L7" s="12">
        <f t="shared" si="1"/>
      </c>
      <c r="M7" s="13"/>
      <c r="N7" s="11"/>
      <c r="O7" s="12">
        <f t="shared" si="2"/>
      </c>
      <c r="P7" s="13"/>
      <c r="Q7" s="90"/>
      <c r="R7" s="87"/>
      <c r="S7" s="63"/>
      <c r="T7" s="60"/>
      <c r="U7" s="64"/>
    </row>
    <row r="8" spans="1:21" ht="27" customHeight="1">
      <c r="A8" s="78" t="s">
        <v>32</v>
      </c>
      <c r="B8" s="7">
        <f>G4</f>
        <v>1</v>
      </c>
      <c r="C8" s="6" t="str">
        <f>F4</f>
        <v>:</v>
      </c>
      <c r="D8" s="8">
        <f>E4</f>
        <v>2</v>
      </c>
      <c r="E8" s="91"/>
      <c r="F8" s="92"/>
      <c r="G8" s="92"/>
      <c r="H8" s="9">
        <f>IF(H9&gt;J9,1,0)+IF(H10&gt;J10,1,0)+IF(H11&gt;J11,1,0)</f>
        <v>1</v>
      </c>
      <c r="I8" s="5" t="str">
        <f t="shared" si="0"/>
        <v>:</v>
      </c>
      <c r="J8" s="10">
        <f>IF(H9&lt;J9,1,0)+IF(H10&lt;J10,1,0)+IF(H11&lt;J11,1,0)</f>
        <v>2</v>
      </c>
      <c r="K8" s="9">
        <f>IF(K9&gt;M9,1,0)+IF(K10&gt;M10,1,0)+IF(K11&gt;M11,1,0)</f>
        <v>1</v>
      </c>
      <c r="L8" s="5" t="str">
        <f t="shared" si="1"/>
        <v>:</v>
      </c>
      <c r="M8" s="10">
        <f>IF(K9&lt;M9,1,0)+IF(K10&lt;M10,1,0)+IF(K11&lt;M11,1,0)</f>
        <v>2</v>
      </c>
      <c r="N8" s="9">
        <f>IF(N9&gt;P9,1,0)+IF(N10&gt;P10,1,0)+IF(N11&gt;P11,1,0)</f>
        <v>2</v>
      </c>
      <c r="O8" s="5" t="str">
        <f t="shared" si="2"/>
        <v>:</v>
      </c>
      <c r="P8" s="10">
        <f>IF(N9&lt;P9,1,0)+IF(N10&lt;P10,1,0)+IF(N11&lt;P11,1,0)</f>
        <v>0</v>
      </c>
      <c r="Q8" s="88">
        <f>IF(B8&gt;D8,2,0)+IF(H8&gt;J8,2,0)+IF(K8&gt;M8,2,0)+IF(N8&gt;P8,2,0)</f>
        <v>2</v>
      </c>
      <c r="R8" s="9">
        <f>SUM(B8,H8,K8,N8)</f>
        <v>5</v>
      </c>
      <c r="S8" s="5" t="s">
        <v>2</v>
      </c>
      <c r="T8" s="10">
        <f>SUM(D8,J8,M8,P8)</f>
        <v>6</v>
      </c>
      <c r="U8" s="122">
        <v>4</v>
      </c>
    </row>
    <row r="9" spans="1:21" ht="12.75" customHeight="1">
      <c r="A9" s="76"/>
      <c r="B9" s="20">
        <f>G5</f>
        <v>5</v>
      </c>
      <c r="C9" s="30" t="str">
        <f>F5</f>
        <v>:</v>
      </c>
      <c r="D9" s="22">
        <f>E5</f>
        <v>10</v>
      </c>
      <c r="E9" s="93"/>
      <c r="F9" s="94"/>
      <c r="G9" s="94"/>
      <c r="H9" s="20">
        <v>10</v>
      </c>
      <c r="I9" s="21" t="str">
        <f t="shared" si="0"/>
        <v>:</v>
      </c>
      <c r="J9" s="22">
        <v>8</v>
      </c>
      <c r="K9" s="20">
        <v>10</v>
      </c>
      <c r="L9" s="21" t="str">
        <f t="shared" si="1"/>
        <v>:</v>
      </c>
      <c r="M9" s="22">
        <v>6</v>
      </c>
      <c r="N9" s="20">
        <v>10</v>
      </c>
      <c r="O9" s="21" t="str">
        <f t="shared" si="2"/>
        <v>:</v>
      </c>
      <c r="P9" s="22">
        <v>5</v>
      </c>
      <c r="Q9" s="89"/>
      <c r="R9" s="82">
        <f>SUM(B9:B11,H9:H11,K9:K11,N9:N11)</f>
        <v>88</v>
      </c>
      <c r="S9" s="61" t="s">
        <v>2</v>
      </c>
      <c r="T9" s="58">
        <f>SUM(D9:D11,J9:J11,M9:M11,P9:P11)</f>
        <v>91</v>
      </c>
      <c r="U9" s="34"/>
    </row>
    <row r="10" spans="1:21" ht="12.75" customHeight="1">
      <c r="A10" s="76"/>
      <c r="B10" s="14">
        <f>G6</f>
        <v>10</v>
      </c>
      <c r="C10" s="30" t="str">
        <f>F6</f>
        <v>:</v>
      </c>
      <c r="D10" s="16">
        <f>E6</f>
        <v>4</v>
      </c>
      <c r="E10" s="93"/>
      <c r="F10" s="94"/>
      <c r="G10" s="94"/>
      <c r="H10" s="14">
        <v>6</v>
      </c>
      <c r="I10" s="15" t="str">
        <f t="shared" si="0"/>
        <v>:</v>
      </c>
      <c r="J10" s="16">
        <v>10</v>
      </c>
      <c r="K10" s="14">
        <v>3</v>
      </c>
      <c r="L10" s="15" t="str">
        <f t="shared" si="1"/>
        <v>:</v>
      </c>
      <c r="M10" s="16">
        <v>10</v>
      </c>
      <c r="N10" s="14">
        <v>10</v>
      </c>
      <c r="O10" s="15" t="str">
        <f t="shared" si="2"/>
        <v>:</v>
      </c>
      <c r="P10" s="16">
        <v>8</v>
      </c>
      <c r="Q10" s="89"/>
      <c r="R10" s="154"/>
      <c r="S10" s="155"/>
      <c r="T10" s="156"/>
      <c r="U10" s="34"/>
    </row>
    <row r="11" spans="1:21" ht="15.75" customHeight="1">
      <c r="A11" s="77"/>
      <c r="B11" s="11">
        <f>IF(ISBLANK(G7),"",G7)</f>
        <v>9</v>
      </c>
      <c r="C11" s="12" t="str">
        <f>IF(ISBLANK(F7),"",F7)</f>
        <v>:</v>
      </c>
      <c r="D11" s="13">
        <f>IF(ISBLANK(E7),"",E7)</f>
        <v>10</v>
      </c>
      <c r="E11" s="95"/>
      <c r="F11" s="96"/>
      <c r="G11" s="96"/>
      <c r="H11" s="11">
        <v>8</v>
      </c>
      <c r="I11" s="12" t="str">
        <f t="shared" si="0"/>
        <v>:</v>
      </c>
      <c r="J11" s="13">
        <v>10</v>
      </c>
      <c r="K11" s="11">
        <v>7</v>
      </c>
      <c r="L11" s="12" t="str">
        <f t="shared" si="1"/>
        <v>:</v>
      </c>
      <c r="M11" s="13">
        <v>10</v>
      </c>
      <c r="N11" s="11"/>
      <c r="O11" s="12">
        <f t="shared" si="2"/>
      </c>
      <c r="P11" s="13"/>
      <c r="Q11" s="90"/>
      <c r="R11" s="157"/>
      <c r="S11" s="158"/>
      <c r="T11" s="159"/>
      <c r="U11" s="64"/>
    </row>
    <row r="12" spans="1:21" ht="27" customHeight="1">
      <c r="A12" s="78" t="s">
        <v>34</v>
      </c>
      <c r="B12" s="7">
        <f>J4</f>
        <v>0</v>
      </c>
      <c r="C12" s="6" t="str">
        <f>I4</f>
        <v>:</v>
      </c>
      <c r="D12" s="8">
        <f>H4</f>
        <v>2</v>
      </c>
      <c r="E12" s="7">
        <f>J8</f>
        <v>2</v>
      </c>
      <c r="F12" s="6" t="str">
        <f>I8</f>
        <v>:</v>
      </c>
      <c r="G12" s="8">
        <f>H8</f>
        <v>1</v>
      </c>
      <c r="H12" s="91"/>
      <c r="I12" s="92"/>
      <c r="J12" s="92"/>
      <c r="K12" s="9">
        <f>IF(K13&gt;M13,1,0)+IF(K14&gt;M14,1,0)+IF(K15&gt;M15,1,0)</f>
        <v>0</v>
      </c>
      <c r="L12" s="5" t="str">
        <f t="shared" si="1"/>
        <v>:</v>
      </c>
      <c r="M12" s="10">
        <f>IF(K13&lt;M13,1,0)+IF(K14&lt;M14,1,0)+IF(K15&lt;M15,1,0)</f>
        <v>2</v>
      </c>
      <c r="N12" s="9">
        <f>IF(N13&gt;P13,1,0)+IF(N14&gt;P14,1,0)+IF(N15&gt;P15,1,0)</f>
        <v>2</v>
      </c>
      <c r="O12" s="5" t="str">
        <f t="shared" si="2"/>
        <v>:</v>
      </c>
      <c r="P12" s="10">
        <f>IF(N13&lt;P13,1,0)+IF(N14&lt;P14,1,0)+IF(N15&lt;P15,1,0)</f>
        <v>0</v>
      </c>
      <c r="Q12" s="88">
        <f>IF(B12&gt;D12,2,0)+IF(E12&gt;G12,2,0)+IF(K12&gt;M12,2,0)+IF(N12&gt;P12,2,0)</f>
        <v>4</v>
      </c>
      <c r="R12" s="9">
        <f>SUM(B12,E12,K12,N12)</f>
        <v>4</v>
      </c>
      <c r="S12" s="5" t="s">
        <v>2</v>
      </c>
      <c r="T12" s="10">
        <f>SUM(D12,G12,M12,P12)</f>
        <v>5</v>
      </c>
      <c r="U12" s="65">
        <v>3</v>
      </c>
    </row>
    <row r="13" spans="1:21" ht="12.75" customHeight="1">
      <c r="A13" s="76"/>
      <c r="B13" s="20">
        <f>J5</f>
        <v>4</v>
      </c>
      <c r="C13" s="30" t="str">
        <f>I5</f>
        <v>:</v>
      </c>
      <c r="D13" s="22">
        <f>H5</f>
        <v>10</v>
      </c>
      <c r="E13" s="20">
        <f>J9</f>
        <v>8</v>
      </c>
      <c r="F13" s="21" t="str">
        <f>I9</f>
        <v>:</v>
      </c>
      <c r="G13" s="22">
        <f>H9</f>
        <v>10</v>
      </c>
      <c r="H13" s="93"/>
      <c r="I13" s="94"/>
      <c r="J13" s="94"/>
      <c r="K13" s="20">
        <v>9</v>
      </c>
      <c r="L13" s="21" t="str">
        <f t="shared" si="1"/>
        <v>:</v>
      </c>
      <c r="M13" s="22">
        <v>10</v>
      </c>
      <c r="N13" s="20">
        <v>10</v>
      </c>
      <c r="O13" s="21" t="str">
        <f t="shared" si="2"/>
        <v>:</v>
      </c>
      <c r="P13" s="22">
        <v>4</v>
      </c>
      <c r="Q13" s="89"/>
      <c r="R13" s="79">
        <f>SUM(B13:B15,E13:E15,K13:K15,N13:N15)</f>
        <v>74</v>
      </c>
      <c r="S13" s="70" t="s">
        <v>2</v>
      </c>
      <c r="T13" s="58">
        <f>SUM(D13:D15,G13:G15,M13:M15,P13:P15)</f>
        <v>73</v>
      </c>
      <c r="U13" s="66"/>
    </row>
    <row r="14" spans="1:21" ht="12.75" customHeight="1">
      <c r="A14" s="76"/>
      <c r="B14" s="14">
        <f>J6</f>
        <v>8</v>
      </c>
      <c r="C14" s="30" t="str">
        <f>I6</f>
        <v>:</v>
      </c>
      <c r="D14" s="16">
        <f>H6</f>
        <v>10</v>
      </c>
      <c r="E14" s="14">
        <f>J10</f>
        <v>10</v>
      </c>
      <c r="F14" s="15" t="str">
        <f>I10</f>
        <v>:</v>
      </c>
      <c r="G14" s="16">
        <f>H10</f>
        <v>6</v>
      </c>
      <c r="H14" s="93"/>
      <c r="I14" s="94"/>
      <c r="J14" s="94"/>
      <c r="K14" s="14">
        <v>5</v>
      </c>
      <c r="L14" s="15" t="str">
        <f t="shared" si="1"/>
        <v>:</v>
      </c>
      <c r="M14" s="16">
        <v>10</v>
      </c>
      <c r="N14" s="14">
        <v>10</v>
      </c>
      <c r="O14" s="15" t="str">
        <f t="shared" si="2"/>
        <v>:</v>
      </c>
      <c r="P14" s="16">
        <v>5</v>
      </c>
      <c r="Q14" s="89"/>
      <c r="R14" s="80"/>
      <c r="S14" s="71"/>
      <c r="T14" s="68"/>
      <c r="U14" s="66"/>
    </row>
    <row r="15" spans="1:21" ht="15.75" customHeight="1">
      <c r="A15" s="77"/>
      <c r="B15" s="11">
        <f>IF(ISBLANK(J7),"",J7)</f>
      </c>
      <c r="C15" s="12">
        <f>IF(ISBLANK(I7),"",I7)</f>
      </c>
      <c r="D15" s="13">
        <f>IF(ISBLANK(H7),"",H7)</f>
      </c>
      <c r="E15" s="11">
        <f>IF(ISBLANK(J11),"",J11)</f>
        <v>10</v>
      </c>
      <c r="F15" s="12" t="str">
        <f>IF(ISBLANK(I11),"",I11)</f>
        <v>:</v>
      </c>
      <c r="G15" s="13">
        <f>IF(ISBLANK(H11),"",H11)</f>
        <v>8</v>
      </c>
      <c r="H15" s="95"/>
      <c r="I15" s="96"/>
      <c r="J15" s="96"/>
      <c r="K15" s="28"/>
      <c r="L15" s="12">
        <f t="shared" si="1"/>
      </c>
      <c r="M15" s="29"/>
      <c r="N15" s="11"/>
      <c r="O15" s="12">
        <f t="shared" si="2"/>
      </c>
      <c r="P15" s="13"/>
      <c r="Q15" s="90"/>
      <c r="R15" s="81"/>
      <c r="S15" s="72"/>
      <c r="T15" s="69"/>
      <c r="U15" s="67"/>
    </row>
    <row r="16" spans="1:21" ht="27" customHeight="1">
      <c r="A16" s="78" t="s">
        <v>39</v>
      </c>
      <c r="B16" s="7">
        <f>M4</f>
        <v>0</v>
      </c>
      <c r="C16" s="6" t="str">
        <f>L4</f>
        <v>:</v>
      </c>
      <c r="D16" s="8">
        <f>K4</f>
        <v>2</v>
      </c>
      <c r="E16" s="7">
        <f>M8</f>
        <v>2</v>
      </c>
      <c r="F16" s="6" t="str">
        <f>L8</f>
        <v>:</v>
      </c>
      <c r="G16" s="8">
        <f>K8</f>
        <v>1</v>
      </c>
      <c r="H16" s="7">
        <f>M12</f>
        <v>2</v>
      </c>
      <c r="I16" s="6" t="str">
        <f>L12</f>
        <v>:</v>
      </c>
      <c r="J16" s="8">
        <f>K12</f>
        <v>0</v>
      </c>
      <c r="K16" s="91"/>
      <c r="L16" s="92"/>
      <c r="M16" s="92"/>
      <c r="N16" s="9">
        <f>IF(N17&gt;P17,1,0)+IF(N18&gt;P18,1,0)+IF(N19&gt;P19,1,0)</f>
        <v>2</v>
      </c>
      <c r="O16" s="5" t="str">
        <f t="shared" si="2"/>
        <v>:</v>
      </c>
      <c r="P16" s="10">
        <f>IF(N17&lt;P17,1,0)+IF(N18&lt;P18,1,0)+IF(N19&lt;P19,1,0)</f>
        <v>1</v>
      </c>
      <c r="Q16" s="88">
        <f>IF(B16&gt;D16,2,0)+IF(E16&gt;G16,2,0)+IF(H16&gt;J16,2,0)+IF(N16&gt;P16,2,0)</f>
        <v>6</v>
      </c>
      <c r="R16" s="9">
        <f>SUM(B16,E16,H16,N16)</f>
        <v>6</v>
      </c>
      <c r="S16" s="5" t="s">
        <v>2</v>
      </c>
      <c r="T16" s="10">
        <f>SUM(D16,G16,J16,P16)</f>
        <v>4</v>
      </c>
      <c r="U16" s="65">
        <v>2</v>
      </c>
    </row>
    <row r="17" spans="1:21" ht="12.75" customHeight="1">
      <c r="A17" s="76"/>
      <c r="B17" s="20">
        <f>M5</f>
        <v>2</v>
      </c>
      <c r="C17" s="30" t="str">
        <f>L5</f>
        <v>:</v>
      </c>
      <c r="D17" s="22">
        <f>K5</f>
        <v>10</v>
      </c>
      <c r="E17" s="20">
        <f>M9</f>
        <v>6</v>
      </c>
      <c r="F17" s="30" t="str">
        <f>L9</f>
        <v>:</v>
      </c>
      <c r="G17" s="22">
        <f>K9</f>
        <v>10</v>
      </c>
      <c r="H17" s="20">
        <f>M13</f>
        <v>10</v>
      </c>
      <c r="I17" s="21" t="str">
        <f>L13</f>
        <v>:</v>
      </c>
      <c r="J17" s="22">
        <f>K13</f>
        <v>9</v>
      </c>
      <c r="K17" s="93"/>
      <c r="L17" s="94"/>
      <c r="M17" s="94"/>
      <c r="N17" s="20">
        <v>7</v>
      </c>
      <c r="O17" s="21" t="str">
        <f t="shared" si="2"/>
        <v>:</v>
      </c>
      <c r="P17" s="22">
        <v>10</v>
      </c>
      <c r="Q17" s="89"/>
      <c r="R17" s="82">
        <f>SUM(B17:B19,E17:E19,H17:H19,N17:N19)</f>
        <v>81</v>
      </c>
      <c r="S17" s="73" t="s">
        <v>2</v>
      </c>
      <c r="T17" s="58">
        <f>SUM(D17:D19,G17:G19,J17:J19,P17:P19)</f>
        <v>77</v>
      </c>
      <c r="U17" s="66"/>
    </row>
    <row r="18" spans="1:21" ht="12.75" customHeight="1">
      <c r="A18" s="76"/>
      <c r="B18" s="14">
        <f>M6</f>
        <v>6</v>
      </c>
      <c r="C18" s="30" t="str">
        <f>L6</f>
        <v>:</v>
      </c>
      <c r="D18" s="16">
        <f>K6</f>
        <v>10</v>
      </c>
      <c r="E18" s="14">
        <f>M10</f>
        <v>10</v>
      </c>
      <c r="F18" s="30" t="str">
        <f>L10</f>
        <v>:</v>
      </c>
      <c r="G18" s="16">
        <f>K10</f>
        <v>3</v>
      </c>
      <c r="H18" s="14">
        <f>M14</f>
        <v>10</v>
      </c>
      <c r="I18" s="15" t="str">
        <f>L14</f>
        <v>:</v>
      </c>
      <c r="J18" s="16">
        <f>K14</f>
        <v>5</v>
      </c>
      <c r="K18" s="93"/>
      <c r="L18" s="94"/>
      <c r="M18" s="94"/>
      <c r="N18" s="14">
        <v>10</v>
      </c>
      <c r="O18" s="15" t="str">
        <f t="shared" si="2"/>
        <v>:</v>
      </c>
      <c r="P18" s="16">
        <v>5</v>
      </c>
      <c r="Q18" s="89"/>
      <c r="R18" s="83"/>
      <c r="S18" s="74"/>
      <c r="T18" s="59"/>
      <c r="U18" s="66"/>
    </row>
    <row r="19" spans="1:21" ht="15.75" customHeight="1">
      <c r="A19" s="77"/>
      <c r="B19" s="11">
        <f>IF(ISBLANK(M7),"",M7)</f>
      </c>
      <c r="C19" s="12">
        <f>IF(ISBLANK(L7),"",L7)</f>
      </c>
      <c r="D19" s="13">
        <f>IF(ISBLANK(K7),"",K7)</f>
      </c>
      <c r="E19" s="11">
        <f>IF(ISBLANK(M11),"",M11)</f>
        <v>10</v>
      </c>
      <c r="F19" s="12" t="str">
        <f>IF(ISBLANK(L11),"",L11)</f>
        <v>:</v>
      </c>
      <c r="G19" s="13">
        <f>IF(ISBLANK(K11),"",K11)</f>
        <v>7</v>
      </c>
      <c r="H19" s="11">
        <f>IF(ISBLANK(M15),"",M15)</f>
      </c>
      <c r="I19" s="12">
        <f>IF(ISBLANK(L15),"",L15)</f>
      </c>
      <c r="J19" s="13">
        <f>IF(ISBLANK(K15),"",K15)</f>
      </c>
      <c r="K19" s="95"/>
      <c r="L19" s="96"/>
      <c r="M19" s="96"/>
      <c r="N19" s="11">
        <v>10</v>
      </c>
      <c r="O19" s="12" t="str">
        <f t="shared" si="2"/>
        <v>:</v>
      </c>
      <c r="P19" s="13">
        <v>8</v>
      </c>
      <c r="Q19" s="90"/>
      <c r="R19" s="81"/>
      <c r="S19" s="72"/>
      <c r="T19" s="69"/>
      <c r="U19" s="67"/>
    </row>
    <row r="20" spans="1:21" ht="27" customHeight="1">
      <c r="A20" s="76" t="s">
        <v>40</v>
      </c>
      <c r="B20" s="7">
        <f>P4</f>
        <v>0</v>
      </c>
      <c r="C20" s="6" t="str">
        <f>O4</f>
        <v>:</v>
      </c>
      <c r="D20" s="8">
        <f>N4</f>
        <v>2</v>
      </c>
      <c r="E20" s="9">
        <f>P8</f>
        <v>0</v>
      </c>
      <c r="F20" s="5" t="str">
        <f>O8</f>
        <v>:</v>
      </c>
      <c r="G20" s="10">
        <f>N8</f>
        <v>2</v>
      </c>
      <c r="H20" s="9">
        <f>P12</f>
        <v>0</v>
      </c>
      <c r="I20" s="5" t="str">
        <f>O12</f>
        <v>:</v>
      </c>
      <c r="J20" s="10">
        <f>N12</f>
        <v>2</v>
      </c>
      <c r="K20" s="9">
        <f>P16</f>
        <v>1</v>
      </c>
      <c r="L20" s="5" t="str">
        <f>O16</f>
        <v>:</v>
      </c>
      <c r="M20" s="10">
        <f>N16</f>
        <v>2</v>
      </c>
      <c r="N20" s="91"/>
      <c r="O20" s="92"/>
      <c r="P20" s="92"/>
      <c r="Q20" s="88">
        <f>IF(B20&gt;D20,2,0)+IF(E20&gt;G20,2,0)+IF(H20&gt;J20,2,0)+IF(K20&gt;M20,2,0)</f>
        <v>0</v>
      </c>
      <c r="R20" s="9">
        <f>SUM(B20,E20,H20,K20)</f>
        <v>1</v>
      </c>
      <c r="S20" s="5" t="s">
        <v>2</v>
      </c>
      <c r="T20" s="10">
        <f>SUM(D20,G20,J20,M20)</f>
        <v>8</v>
      </c>
      <c r="U20" s="66">
        <v>5</v>
      </c>
    </row>
    <row r="21" spans="1:21" ht="12.75" customHeight="1">
      <c r="A21" s="76"/>
      <c r="B21" s="20">
        <f>P5</f>
        <v>5</v>
      </c>
      <c r="C21" s="21" t="str">
        <f>O5</f>
        <v>:</v>
      </c>
      <c r="D21" s="22">
        <f>N5</f>
        <v>10</v>
      </c>
      <c r="E21" s="20">
        <f>P9</f>
        <v>5</v>
      </c>
      <c r="F21" s="30" t="str">
        <f>O9</f>
        <v>:</v>
      </c>
      <c r="G21" s="22">
        <f>N9</f>
        <v>10</v>
      </c>
      <c r="H21" s="20">
        <f>P13</f>
        <v>4</v>
      </c>
      <c r="I21" s="30" t="str">
        <f>O13</f>
        <v>:</v>
      </c>
      <c r="J21" s="22">
        <f>N13</f>
        <v>10</v>
      </c>
      <c r="K21" s="20">
        <f>P17</f>
        <v>10</v>
      </c>
      <c r="L21" s="30" t="str">
        <f>O17</f>
        <v>:</v>
      </c>
      <c r="M21" s="22">
        <f>N17</f>
        <v>7</v>
      </c>
      <c r="N21" s="93"/>
      <c r="O21" s="94"/>
      <c r="P21" s="94"/>
      <c r="Q21" s="89"/>
      <c r="R21" s="82">
        <f>SUM(B21:B23,E21:E23,H21:H23,K21:K23)</f>
        <v>57</v>
      </c>
      <c r="S21" s="70" t="s">
        <v>2</v>
      </c>
      <c r="T21" s="58">
        <f>SUM(D21:D23,G21:G23,J21:J23,M21:M23)</f>
        <v>87</v>
      </c>
      <c r="U21" s="66"/>
    </row>
    <row r="22" spans="1:21" ht="12.75" customHeight="1">
      <c r="A22" s="76"/>
      <c r="B22" s="14">
        <f>P6</f>
        <v>7</v>
      </c>
      <c r="C22" s="15" t="str">
        <f>O6</f>
        <v>:</v>
      </c>
      <c r="D22" s="16">
        <f>N6</f>
        <v>10</v>
      </c>
      <c r="E22" s="14">
        <f>P10</f>
        <v>8</v>
      </c>
      <c r="F22" s="30" t="str">
        <f>O10</f>
        <v>:</v>
      </c>
      <c r="G22" s="16">
        <f>N10</f>
        <v>10</v>
      </c>
      <c r="H22" s="14">
        <f>P14</f>
        <v>5</v>
      </c>
      <c r="I22" s="30" t="str">
        <f>O14</f>
        <v>:</v>
      </c>
      <c r="J22" s="16">
        <f>N14</f>
        <v>10</v>
      </c>
      <c r="K22" s="14">
        <f>P18</f>
        <v>5</v>
      </c>
      <c r="L22" s="30" t="str">
        <f>O18</f>
        <v>:</v>
      </c>
      <c r="M22" s="16">
        <f>N18</f>
        <v>10</v>
      </c>
      <c r="N22" s="93"/>
      <c r="O22" s="94"/>
      <c r="P22" s="94"/>
      <c r="Q22" s="89"/>
      <c r="R22" s="83"/>
      <c r="S22" s="62"/>
      <c r="T22" s="59"/>
      <c r="U22" s="66"/>
    </row>
    <row r="23" spans="1:21" ht="15.75" customHeight="1" thickBot="1">
      <c r="A23" s="105"/>
      <c r="B23" s="25">
        <f>IF(ISBLANK(P7),"",P7)</f>
      </c>
      <c r="C23" s="31">
        <f>O7</f>
      </c>
      <c r="D23" s="24">
        <f>IF(ISBLANK(N7),"",N7)</f>
      </c>
      <c r="E23" s="25">
        <f>IF(ISBLANK(P11),"",P11)</f>
      </c>
      <c r="F23" s="23">
        <f>IF(ISBLANK(O11),"",O11)</f>
      </c>
      <c r="G23" s="24">
        <f>IF(ISBLANK(N11),"",N11)</f>
      </c>
      <c r="H23" s="25">
        <f>IF(ISBLANK(P15),"",P15)</f>
      </c>
      <c r="I23" s="23">
        <f>IF(ISBLANK(O15),"",O15)</f>
      </c>
      <c r="J23" s="24">
        <f>IF(ISBLANK(N15),"",N15)</f>
      </c>
      <c r="K23" s="25">
        <f>IF(ISBLANK(P19),"",P19)</f>
        <v>8</v>
      </c>
      <c r="L23" s="23" t="str">
        <f>IF(ISBLANK(O19),"",O19)</f>
        <v>:</v>
      </c>
      <c r="M23" s="24">
        <f>IF(ISBLANK(N19),"",N19)</f>
        <v>10</v>
      </c>
      <c r="N23" s="97"/>
      <c r="O23" s="98"/>
      <c r="P23" s="98"/>
      <c r="Q23" s="114"/>
      <c r="R23" s="99"/>
      <c r="S23" s="160"/>
      <c r="T23" s="100"/>
      <c r="U23" s="106"/>
    </row>
    <row r="24" spans="18:20" ht="12.75">
      <c r="R24" s="32">
        <f>SUM(R5,R9,R13,R17,R21)</f>
        <v>384</v>
      </c>
      <c r="S24" s="32"/>
      <c r="T24" s="32">
        <f>SUM(T5,T9,T13,T17,T21)</f>
        <v>384</v>
      </c>
    </row>
    <row r="25" spans="1:2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</sheetData>
  <mergeCells count="42">
    <mergeCell ref="U4:U7"/>
    <mergeCell ref="U16:U19"/>
    <mergeCell ref="T9:T11"/>
    <mergeCell ref="S9:S11"/>
    <mergeCell ref="A4:A7"/>
    <mergeCell ref="A8:A11"/>
    <mergeCell ref="A12:A15"/>
    <mergeCell ref="T5:T7"/>
    <mergeCell ref="S5:S7"/>
    <mergeCell ref="Q4:Q7"/>
    <mergeCell ref="B4:D7"/>
    <mergeCell ref="R21:R23"/>
    <mergeCell ref="S21:S23"/>
    <mergeCell ref="T21:T23"/>
    <mergeCell ref="R5:R7"/>
    <mergeCell ref="Q16:Q19"/>
    <mergeCell ref="R9:R11"/>
    <mergeCell ref="K16:M19"/>
    <mergeCell ref="H12:J15"/>
    <mergeCell ref="H3:J3"/>
    <mergeCell ref="A1:U1"/>
    <mergeCell ref="R3:T3"/>
    <mergeCell ref="B3:D3"/>
    <mergeCell ref="K3:M3"/>
    <mergeCell ref="N3:P3"/>
    <mergeCell ref="E3:G3"/>
    <mergeCell ref="R13:R15"/>
    <mergeCell ref="T13:T15"/>
    <mergeCell ref="S13:S15"/>
    <mergeCell ref="N20:P23"/>
    <mergeCell ref="Q8:Q11"/>
    <mergeCell ref="U8:U11"/>
    <mergeCell ref="Q20:Q23"/>
    <mergeCell ref="E8:G11"/>
    <mergeCell ref="A16:A19"/>
    <mergeCell ref="Q12:Q15"/>
    <mergeCell ref="U12:U15"/>
    <mergeCell ref="A20:A23"/>
    <mergeCell ref="R17:R19"/>
    <mergeCell ref="S17:S19"/>
    <mergeCell ref="T17:T19"/>
    <mergeCell ref="U20:U2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45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3.00390625" style="0" bestFit="1" customWidth="1"/>
    <col min="3" max="6" width="2.875" style="0" customWidth="1"/>
    <col min="7" max="7" width="5.75390625" style="0" customWidth="1"/>
    <col min="8" max="8" width="1.37890625" style="0" customWidth="1"/>
    <col min="9" max="9" width="2.875" style="0" bestFit="1" customWidth="1"/>
    <col min="10" max="13" width="2.875" style="0" customWidth="1"/>
    <col min="14" max="14" width="6.125" style="0" customWidth="1"/>
    <col min="15" max="15" width="1.37890625" style="0" customWidth="1"/>
    <col min="16" max="19" width="2.875" style="0" customWidth="1"/>
    <col min="20" max="20" width="3.25390625" style="0" customWidth="1"/>
    <col min="21" max="21" width="3.375" style="0" customWidth="1"/>
    <col min="22" max="22" width="3.125" style="0" customWidth="1"/>
    <col min="23" max="23" width="16.00390625" style="0" bestFit="1" customWidth="1"/>
    <col min="24" max="27" width="2.875" style="0" customWidth="1"/>
    <col min="28" max="28" width="0.875" style="0" customWidth="1"/>
    <col min="29" max="33" width="2.875" style="0" customWidth="1"/>
    <col min="34" max="34" width="0.875" style="0" customWidth="1"/>
    <col min="35" max="35" width="1.37890625" style="0" customWidth="1"/>
    <col min="36" max="36" width="6.25390625" style="0" bestFit="1" customWidth="1"/>
    <col min="37" max="37" width="8.875" style="0" bestFit="1" customWidth="1"/>
  </cols>
  <sheetData>
    <row r="1" spans="9:10" ht="20.25" customHeight="1">
      <c r="I1" s="132" t="s">
        <v>6</v>
      </c>
      <c r="J1" t="s">
        <v>49</v>
      </c>
    </row>
    <row r="2" spans="9:14" ht="12.75">
      <c r="I2" s="133"/>
      <c r="J2" s="133"/>
      <c r="K2" s="133"/>
      <c r="L2" s="133"/>
      <c r="M2" s="133"/>
      <c r="N2" s="134"/>
    </row>
    <row r="3" spans="2:14" ht="12.75">
      <c r="B3" s="132" t="s">
        <v>42</v>
      </c>
      <c r="C3" t="s">
        <v>50</v>
      </c>
      <c r="I3" s="135"/>
      <c r="J3" s="136">
        <v>2</v>
      </c>
      <c r="K3" s="135">
        <v>10</v>
      </c>
      <c r="L3" s="135">
        <v>10</v>
      </c>
      <c r="M3" s="33"/>
      <c r="N3" s="137"/>
    </row>
    <row r="4" spans="2:21" ht="12.75">
      <c r="B4" s="133"/>
      <c r="C4" s="133"/>
      <c r="D4" s="133"/>
      <c r="E4" s="133"/>
      <c r="F4" s="133"/>
      <c r="G4" s="134"/>
      <c r="I4" s="135"/>
      <c r="J4" s="136">
        <v>0</v>
      </c>
      <c r="K4" s="135">
        <v>3</v>
      </c>
      <c r="L4" s="135">
        <v>8</v>
      </c>
      <c r="M4" s="33"/>
      <c r="N4" s="137"/>
      <c r="O4" s="138"/>
      <c r="P4" s="139" t="str">
        <f>J1</f>
        <v>Val.Mez.</v>
      </c>
      <c r="Q4" s="139"/>
      <c r="R4" s="139"/>
      <c r="S4" s="139"/>
      <c r="T4" s="139"/>
      <c r="U4" s="139"/>
    </row>
    <row r="5" spans="2:21" ht="12.75">
      <c r="B5" s="135"/>
      <c r="C5" s="136">
        <v>2</v>
      </c>
      <c r="D5" s="135">
        <v>9</v>
      </c>
      <c r="E5" s="135">
        <v>10</v>
      </c>
      <c r="F5" s="33">
        <v>10</v>
      </c>
      <c r="G5" s="137"/>
      <c r="H5" s="135"/>
      <c r="I5" s="135"/>
      <c r="J5" s="135"/>
      <c r="K5" s="135"/>
      <c r="L5" s="135"/>
      <c r="M5" s="135"/>
      <c r="N5" s="137"/>
      <c r="O5" s="140"/>
      <c r="P5" s="133"/>
      <c r="Q5" s="133"/>
      <c r="R5" s="133"/>
      <c r="S5" s="133"/>
      <c r="T5" s="133"/>
      <c r="U5" s="134"/>
    </row>
    <row r="6" spans="2:34" ht="12.75">
      <c r="B6" s="135"/>
      <c r="C6" s="136">
        <v>1</v>
      </c>
      <c r="D6" s="135">
        <v>10</v>
      </c>
      <c r="E6" s="135">
        <v>9</v>
      </c>
      <c r="F6" s="33">
        <v>8</v>
      </c>
      <c r="G6" s="137"/>
      <c r="H6" s="147"/>
      <c r="I6" s="141"/>
      <c r="J6" s="139" t="str">
        <f>C3</f>
        <v>P.K.J.</v>
      </c>
      <c r="K6" s="139"/>
      <c r="L6" s="139"/>
      <c r="M6" s="139"/>
      <c r="N6" s="142"/>
      <c r="O6" s="143"/>
      <c r="P6" s="135"/>
      <c r="Q6" s="135"/>
      <c r="R6" s="135"/>
      <c r="S6" s="135"/>
      <c r="T6" s="135"/>
      <c r="U6" s="137"/>
      <c r="AD6" s="144" t="str">
        <f>P4</f>
        <v>Val.Mez.</v>
      </c>
      <c r="AH6" s="139"/>
    </row>
    <row r="7" spans="2:34" ht="12.75">
      <c r="B7" s="135"/>
      <c r="C7" s="135"/>
      <c r="D7" s="135"/>
      <c r="E7" s="135"/>
      <c r="F7" s="135"/>
      <c r="G7" s="137"/>
      <c r="H7" s="135"/>
      <c r="O7" s="135"/>
      <c r="P7" s="136">
        <v>2</v>
      </c>
      <c r="Q7" s="135">
        <v>10</v>
      </c>
      <c r="R7" s="135">
        <v>10</v>
      </c>
      <c r="S7" s="135"/>
      <c r="T7" s="135"/>
      <c r="U7" s="137"/>
      <c r="V7" s="140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7"/>
    </row>
    <row r="8" spans="2:35" ht="12.75">
      <c r="B8" s="141" t="s">
        <v>43</v>
      </c>
      <c r="C8" s="139" t="s">
        <v>51</v>
      </c>
      <c r="D8" s="139"/>
      <c r="E8" s="139"/>
      <c r="F8" s="139"/>
      <c r="G8" s="142"/>
      <c r="H8" s="135"/>
      <c r="I8" s="132" t="s">
        <v>7</v>
      </c>
      <c r="J8" s="72" t="s">
        <v>12</v>
      </c>
      <c r="K8" s="72"/>
      <c r="L8" s="72"/>
      <c r="M8" s="72"/>
      <c r="N8" s="72"/>
      <c r="O8" s="135"/>
      <c r="P8" s="136">
        <v>0</v>
      </c>
      <c r="Q8" s="135">
        <v>3</v>
      </c>
      <c r="R8" s="135">
        <v>8</v>
      </c>
      <c r="S8" s="135"/>
      <c r="T8" s="135"/>
      <c r="U8" s="137"/>
      <c r="AI8" s="143"/>
    </row>
    <row r="9" spans="8:35" ht="12.75">
      <c r="H9" s="135"/>
      <c r="I9" s="133"/>
      <c r="J9" s="133"/>
      <c r="K9" s="133"/>
      <c r="L9" s="133"/>
      <c r="M9" s="133"/>
      <c r="N9" s="134"/>
      <c r="O9" s="135"/>
      <c r="S9" s="135"/>
      <c r="T9" s="135"/>
      <c r="U9" s="137"/>
      <c r="V9" s="135"/>
      <c r="W9" s="135" t="str">
        <f>P11</f>
        <v>Sifoni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43"/>
    </row>
    <row r="10" spans="2:35" ht="12.75">
      <c r="B10" s="132" t="s">
        <v>44</v>
      </c>
      <c r="C10" t="s">
        <v>52</v>
      </c>
      <c r="I10" s="135"/>
      <c r="J10" s="136">
        <v>2</v>
      </c>
      <c r="K10" s="135">
        <v>4</v>
      </c>
      <c r="L10" s="135">
        <v>10</v>
      </c>
      <c r="M10" s="135">
        <v>10</v>
      </c>
      <c r="N10" s="137"/>
      <c r="O10" s="135"/>
      <c r="P10" s="135"/>
      <c r="Q10" s="135"/>
      <c r="R10" s="135"/>
      <c r="S10" s="135"/>
      <c r="T10" s="135"/>
      <c r="U10" s="137"/>
      <c r="V10" s="133"/>
      <c r="W10" s="133"/>
      <c r="X10" s="133"/>
      <c r="Y10" s="133"/>
      <c r="Z10" s="133"/>
      <c r="AA10" s="133"/>
      <c r="AB10" s="134"/>
      <c r="AC10" s="135"/>
      <c r="AD10" s="135"/>
      <c r="AE10" s="135"/>
      <c r="AF10" s="135"/>
      <c r="AG10" s="135"/>
      <c r="AH10" s="135"/>
      <c r="AI10" s="143"/>
    </row>
    <row r="11" spans="2:35" ht="12.75">
      <c r="B11" s="133"/>
      <c r="C11" s="133"/>
      <c r="D11" s="133"/>
      <c r="E11" s="133"/>
      <c r="F11" s="133"/>
      <c r="G11" s="134"/>
      <c r="I11" s="135"/>
      <c r="J11" s="136">
        <v>1</v>
      </c>
      <c r="K11" s="135">
        <v>10</v>
      </c>
      <c r="L11" s="135">
        <v>5</v>
      </c>
      <c r="M11" s="135">
        <v>8</v>
      </c>
      <c r="N11" s="137"/>
      <c r="O11" s="135"/>
      <c r="P11" s="72" t="str">
        <f>J13</f>
        <v>Sifoni</v>
      </c>
      <c r="Q11" s="72"/>
      <c r="R11" s="72"/>
      <c r="S11" s="72"/>
      <c r="T11" s="72"/>
      <c r="U11" s="69"/>
      <c r="AB11" s="137"/>
      <c r="AC11" s="135"/>
      <c r="AD11" s="135"/>
      <c r="AE11" s="135"/>
      <c r="AF11" s="135"/>
      <c r="AG11" s="135"/>
      <c r="AH11" s="135"/>
      <c r="AI11" s="143"/>
    </row>
    <row r="12" spans="2:35" ht="12.75">
      <c r="B12" s="135"/>
      <c r="C12" s="136">
        <v>2</v>
      </c>
      <c r="D12" s="135">
        <v>10</v>
      </c>
      <c r="E12" s="135">
        <v>10</v>
      </c>
      <c r="F12" s="135"/>
      <c r="G12" s="137"/>
      <c r="H12" s="135"/>
      <c r="I12" s="135"/>
      <c r="J12" s="135"/>
      <c r="K12" s="135"/>
      <c r="L12" s="135"/>
      <c r="M12" s="135"/>
      <c r="N12" s="137"/>
      <c r="O12" s="140"/>
      <c r="P12" s="133"/>
      <c r="Q12" s="133"/>
      <c r="R12" s="133"/>
      <c r="S12" s="133"/>
      <c r="T12" s="135"/>
      <c r="V12" s="135"/>
      <c r="W12" s="135"/>
      <c r="X12" s="135"/>
      <c r="Y12" s="135"/>
      <c r="Z12" s="135"/>
      <c r="AA12" s="135"/>
      <c r="AB12" s="137"/>
      <c r="AC12" s="135"/>
      <c r="AD12" s="135"/>
      <c r="AE12" s="135"/>
      <c r="AF12" s="135"/>
      <c r="AG12" s="135"/>
      <c r="AH12" s="137"/>
      <c r="AI12" s="135"/>
    </row>
    <row r="13" spans="2:34" ht="12.75">
      <c r="B13" s="135"/>
      <c r="C13" s="136">
        <v>0</v>
      </c>
      <c r="D13" s="135">
        <v>2</v>
      </c>
      <c r="E13" s="135">
        <v>3</v>
      </c>
      <c r="F13" s="135"/>
      <c r="G13" s="137"/>
      <c r="H13" s="147"/>
      <c r="I13" s="141"/>
      <c r="J13" s="139" t="str">
        <f>C10</f>
        <v>Sifoni</v>
      </c>
      <c r="K13" s="139"/>
      <c r="L13" s="139"/>
      <c r="M13" s="139"/>
      <c r="N13" s="142"/>
      <c r="AB13" s="137"/>
      <c r="AC13" s="135"/>
      <c r="AH13" s="137"/>
    </row>
    <row r="14" spans="2:34" ht="12.75">
      <c r="B14" s="135"/>
      <c r="C14" s="135"/>
      <c r="D14" s="135"/>
      <c r="E14" s="135"/>
      <c r="F14" s="135"/>
      <c r="G14" s="137"/>
      <c r="H14" s="135"/>
      <c r="AB14" s="137"/>
      <c r="AC14" s="135"/>
      <c r="AH14" s="137"/>
    </row>
    <row r="15" spans="2:34" ht="12.75">
      <c r="B15" s="141" t="s">
        <v>58</v>
      </c>
      <c r="C15" s="139" t="s">
        <v>54</v>
      </c>
      <c r="D15" s="139"/>
      <c r="E15" s="139"/>
      <c r="F15" s="139"/>
      <c r="G15" s="142"/>
      <c r="H15" s="135"/>
      <c r="AB15" s="137"/>
      <c r="AC15" s="135"/>
      <c r="AH15" s="137"/>
    </row>
    <row r="16" spans="8:37" ht="12.75">
      <c r="H16" s="135"/>
      <c r="U16" s="141" t="s">
        <v>8</v>
      </c>
      <c r="V16" s="139"/>
      <c r="W16" s="145" t="str">
        <f>W23</f>
        <v>Europarts Martin</v>
      </c>
      <c r="X16" s="146">
        <v>1</v>
      </c>
      <c r="Y16" s="139">
        <v>10</v>
      </c>
      <c r="Z16" s="139">
        <v>8</v>
      </c>
      <c r="AA16" s="139">
        <v>5</v>
      </c>
      <c r="AB16" s="142"/>
      <c r="AC16" s="135"/>
      <c r="AD16" s="136">
        <v>2</v>
      </c>
      <c r="AE16" s="33">
        <v>10</v>
      </c>
      <c r="AF16" s="33">
        <v>7</v>
      </c>
      <c r="AG16" s="33">
        <v>10</v>
      </c>
      <c r="AH16" s="135"/>
      <c r="AI16" s="147"/>
      <c r="AJ16" s="141" t="s">
        <v>9</v>
      </c>
      <c r="AK16" s="145" t="str">
        <f>AD6</f>
        <v>Val.Mez.</v>
      </c>
    </row>
    <row r="17" spans="22:35" ht="12.75">
      <c r="V17" s="135"/>
      <c r="W17" s="135"/>
      <c r="X17" s="136">
        <v>2</v>
      </c>
      <c r="Y17" s="135">
        <v>8</v>
      </c>
      <c r="Z17" s="135">
        <v>10</v>
      </c>
      <c r="AA17" s="33">
        <v>10</v>
      </c>
      <c r="AB17" s="137"/>
      <c r="AC17" s="135"/>
      <c r="AD17" s="136">
        <v>1</v>
      </c>
      <c r="AE17" s="153">
        <v>9</v>
      </c>
      <c r="AF17" s="153">
        <v>10</v>
      </c>
      <c r="AG17" s="35">
        <v>8</v>
      </c>
      <c r="AH17" s="135"/>
      <c r="AI17" s="143"/>
    </row>
    <row r="18" spans="9:34" ht="12.75">
      <c r="I18" s="132" t="s">
        <v>47</v>
      </c>
      <c r="J18" t="s">
        <v>57</v>
      </c>
      <c r="AB18" s="137"/>
      <c r="AH18" s="137"/>
    </row>
    <row r="19" spans="9:35" ht="12.75">
      <c r="I19" s="133"/>
      <c r="J19" s="133"/>
      <c r="K19" s="133"/>
      <c r="L19" s="133"/>
      <c r="M19" s="133"/>
      <c r="N19" s="134"/>
      <c r="V19" s="135"/>
      <c r="W19" s="135"/>
      <c r="X19" s="136"/>
      <c r="Y19" s="135"/>
      <c r="Z19" s="135"/>
      <c r="AA19" s="33"/>
      <c r="AB19" s="137"/>
      <c r="AC19" s="135"/>
      <c r="AD19" s="136"/>
      <c r="AE19" s="135"/>
      <c r="AF19" s="135"/>
      <c r="AG19" s="135"/>
      <c r="AH19" s="135"/>
      <c r="AI19" s="143"/>
    </row>
    <row r="20" spans="2:35" ht="12.75">
      <c r="B20" s="132" t="s">
        <v>10</v>
      </c>
      <c r="C20" t="s">
        <v>53</v>
      </c>
      <c r="I20" s="135"/>
      <c r="J20" s="136">
        <v>1</v>
      </c>
      <c r="K20" s="135">
        <v>10</v>
      </c>
      <c r="L20" s="135">
        <v>10</v>
      </c>
      <c r="M20" s="33"/>
      <c r="N20" s="137"/>
      <c r="V20" s="135"/>
      <c r="W20" s="135"/>
      <c r="X20" s="136"/>
      <c r="Y20" s="135"/>
      <c r="Z20" s="135"/>
      <c r="AA20" s="33"/>
      <c r="AB20" s="137"/>
      <c r="AC20" s="135"/>
      <c r="AD20" s="136"/>
      <c r="AE20" s="135"/>
      <c r="AF20" s="135"/>
      <c r="AG20" s="135"/>
      <c r="AH20" s="135"/>
      <c r="AI20" s="143"/>
    </row>
    <row r="21" spans="2:35" ht="12.75">
      <c r="B21" s="133"/>
      <c r="C21" s="133"/>
      <c r="D21" s="133"/>
      <c r="E21" s="133"/>
      <c r="F21" s="133"/>
      <c r="G21" s="134"/>
      <c r="I21" s="135"/>
      <c r="J21" s="136">
        <v>2</v>
      </c>
      <c r="K21" s="135">
        <v>9</v>
      </c>
      <c r="L21" s="135">
        <v>7</v>
      </c>
      <c r="M21" s="33"/>
      <c r="N21" s="137"/>
      <c r="O21" s="138"/>
      <c r="P21" s="139" t="str">
        <f>J23</f>
        <v>NK Hradby Krupina</v>
      </c>
      <c r="Q21" s="139"/>
      <c r="R21" s="139"/>
      <c r="S21" s="139"/>
      <c r="T21" s="139"/>
      <c r="U21" s="139"/>
      <c r="V21" s="135"/>
      <c r="W21" s="135"/>
      <c r="X21" s="136"/>
      <c r="Y21" s="135"/>
      <c r="Z21" s="135"/>
      <c r="AA21" s="33"/>
      <c r="AB21" s="137"/>
      <c r="AC21" s="135"/>
      <c r="AD21" s="136"/>
      <c r="AE21" s="135"/>
      <c r="AF21" s="135"/>
      <c r="AG21" s="135"/>
      <c r="AH21" s="135"/>
      <c r="AI21" s="143"/>
    </row>
    <row r="22" spans="2:35" ht="12.75">
      <c r="B22" s="135"/>
      <c r="C22" s="136">
        <v>2</v>
      </c>
      <c r="D22" s="135">
        <v>10</v>
      </c>
      <c r="E22" s="135">
        <v>10</v>
      </c>
      <c r="F22" s="33"/>
      <c r="G22" s="137"/>
      <c r="H22" s="135"/>
      <c r="I22" s="135"/>
      <c r="J22" s="135"/>
      <c r="K22" s="135"/>
      <c r="L22" s="135"/>
      <c r="M22" s="135"/>
      <c r="N22" s="137"/>
      <c r="O22" s="140"/>
      <c r="P22" s="133"/>
      <c r="Q22" s="133"/>
      <c r="R22" s="133"/>
      <c r="S22" s="133"/>
      <c r="T22" s="133"/>
      <c r="U22" s="134"/>
      <c r="V22" s="135"/>
      <c r="W22" s="135"/>
      <c r="X22" s="136"/>
      <c r="Y22" s="135"/>
      <c r="Z22" s="135"/>
      <c r="AA22" s="33"/>
      <c r="AB22" s="137"/>
      <c r="AC22" s="135"/>
      <c r="AD22" s="136"/>
      <c r="AE22" s="135"/>
      <c r="AF22" s="135"/>
      <c r="AG22" s="135"/>
      <c r="AH22" s="135"/>
      <c r="AI22" s="143"/>
    </row>
    <row r="23" spans="2:35" ht="12.75">
      <c r="B23" s="135"/>
      <c r="C23" s="136">
        <v>0</v>
      </c>
      <c r="D23" s="135">
        <v>7</v>
      </c>
      <c r="E23" s="135">
        <v>5</v>
      </c>
      <c r="F23" s="33"/>
      <c r="G23" s="137"/>
      <c r="H23" s="147"/>
      <c r="I23" s="141"/>
      <c r="J23" s="139" t="str">
        <f>C20</f>
        <v>NK Hradby Krupina</v>
      </c>
      <c r="K23" s="139"/>
      <c r="L23" s="139"/>
      <c r="M23" s="139"/>
      <c r="N23" s="142"/>
      <c r="O23" s="143"/>
      <c r="P23" s="135"/>
      <c r="Q23" s="135"/>
      <c r="R23" s="135"/>
      <c r="S23" s="135"/>
      <c r="T23" s="135"/>
      <c r="U23" s="137"/>
      <c r="V23" s="139"/>
      <c r="W23" s="139" t="str">
        <f>P28</f>
        <v>Europarts Martin</v>
      </c>
      <c r="X23" s="139"/>
      <c r="Y23" s="139"/>
      <c r="Z23" s="139"/>
      <c r="AA23" s="139"/>
      <c r="AB23" s="142"/>
      <c r="AC23" s="135"/>
      <c r="AD23" s="135"/>
      <c r="AE23" s="135"/>
      <c r="AF23" s="135"/>
      <c r="AG23" s="135"/>
      <c r="AH23" s="135"/>
      <c r="AI23" s="143"/>
    </row>
    <row r="24" spans="2:35" ht="12.75">
      <c r="B24" s="135"/>
      <c r="C24" s="135"/>
      <c r="D24" s="135"/>
      <c r="E24" s="135"/>
      <c r="F24" s="135"/>
      <c r="G24" s="137"/>
      <c r="H24" s="135"/>
      <c r="O24" s="135"/>
      <c r="P24" s="136">
        <v>1</v>
      </c>
      <c r="Q24" s="135">
        <v>10</v>
      </c>
      <c r="R24" s="135">
        <v>10</v>
      </c>
      <c r="S24" s="33"/>
      <c r="T24" s="135"/>
      <c r="U24" s="137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43"/>
    </row>
    <row r="25" spans="2:35" ht="12.75">
      <c r="B25" s="141" t="s">
        <v>11</v>
      </c>
      <c r="C25" s="139" t="s">
        <v>55</v>
      </c>
      <c r="D25" s="139"/>
      <c r="E25" s="139"/>
      <c r="F25" s="139"/>
      <c r="G25" s="142"/>
      <c r="H25" s="135"/>
      <c r="I25" s="132" t="s">
        <v>48</v>
      </c>
      <c r="J25" t="s">
        <v>41</v>
      </c>
      <c r="O25" s="135"/>
      <c r="P25" s="136">
        <v>2</v>
      </c>
      <c r="Q25" s="135">
        <v>5</v>
      </c>
      <c r="R25" s="135">
        <v>6</v>
      </c>
      <c r="S25" s="33"/>
      <c r="T25" s="135"/>
      <c r="U25" s="137"/>
      <c r="AC25" s="135"/>
      <c r="AD25" s="135"/>
      <c r="AE25" s="135"/>
      <c r="AF25" s="135"/>
      <c r="AG25" s="135"/>
      <c r="AH25" s="135"/>
      <c r="AI25" s="143"/>
    </row>
    <row r="26" spans="8:35" ht="12.75">
      <c r="H26" s="135"/>
      <c r="I26" s="133"/>
      <c r="J26" s="133"/>
      <c r="K26" s="133"/>
      <c r="L26" s="133"/>
      <c r="M26" s="133"/>
      <c r="N26" s="134"/>
      <c r="O26" s="135"/>
      <c r="T26" s="135"/>
      <c r="U26" s="137"/>
      <c r="V26" s="139"/>
      <c r="W26" s="139"/>
      <c r="X26" s="139"/>
      <c r="Y26" s="141" t="s">
        <v>13</v>
      </c>
      <c r="Z26" s="139"/>
      <c r="AA26" s="148" t="str">
        <f>P21</f>
        <v>NK Hradby Krupina</v>
      </c>
      <c r="AB26" s="139"/>
      <c r="AC26" s="139"/>
      <c r="AD26" s="139"/>
      <c r="AE26" s="139"/>
      <c r="AF26" s="139"/>
      <c r="AG26" s="139"/>
      <c r="AH26" s="139"/>
      <c r="AI26" s="143"/>
    </row>
    <row r="27" spans="2:21" ht="12.75">
      <c r="B27" s="132" t="s">
        <v>14</v>
      </c>
      <c r="C27" t="s">
        <v>5</v>
      </c>
      <c r="I27" s="135"/>
      <c r="J27" s="136">
        <v>0</v>
      </c>
      <c r="K27" s="135">
        <v>5</v>
      </c>
      <c r="L27" s="135">
        <v>2</v>
      </c>
      <c r="M27" s="33"/>
      <c r="N27" s="137"/>
      <c r="O27" s="135"/>
      <c r="P27" s="135"/>
      <c r="Q27" s="135"/>
      <c r="R27" s="135"/>
      <c r="S27" s="135"/>
      <c r="T27" s="135"/>
      <c r="U27" s="137"/>
    </row>
    <row r="28" spans="2:21" ht="12.75">
      <c r="B28" s="133"/>
      <c r="C28" s="133"/>
      <c r="D28" s="133"/>
      <c r="E28" s="133"/>
      <c r="F28" s="133"/>
      <c r="G28" s="134"/>
      <c r="I28" s="135"/>
      <c r="J28" s="136">
        <v>2</v>
      </c>
      <c r="K28" s="135">
        <v>10</v>
      </c>
      <c r="L28" s="135">
        <v>10</v>
      </c>
      <c r="M28" s="135"/>
      <c r="N28" s="137"/>
      <c r="O28" s="139"/>
      <c r="P28" s="139" t="str">
        <f>J30</f>
        <v>Europarts Martin</v>
      </c>
      <c r="Q28" s="139"/>
      <c r="R28" s="139"/>
      <c r="S28" s="139"/>
      <c r="T28" s="139"/>
      <c r="U28" s="142"/>
    </row>
    <row r="29" spans="2:14" ht="12.75">
      <c r="B29" s="135"/>
      <c r="C29" s="136">
        <v>2</v>
      </c>
      <c r="D29" s="135">
        <v>10</v>
      </c>
      <c r="E29" s="135">
        <v>8</v>
      </c>
      <c r="F29" s="33">
        <v>10</v>
      </c>
      <c r="G29" s="137"/>
      <c r="H29" s="135"/>
      <c r="I29" s="135"/>
      <c r="J29" s="135"/>
      <c r="K29" s="135"/>
      <c r="L29" s="135"/>
      <c r="M29" s="135"/>
      <c r="N29" s="137"/>
    </row>
    <row r="30" spans="2:14" ht="12.75">
      <c r="B30" s="135"/>
      <c r="C30" s="136">
        <v>1</v>
      </c>
      <c r="D30" s="135">
        <v>9</v>
      </c>
      <c r="E30" s="135">
        <v>10</v>
      </c>
      <c r="F30" s="135">
        <v>4</v>
      </c>
      <c r="G30" s="137"/>
      <c r="H30" s="147"/>
      <c r="I30" s="141"/>
      <c r="J30" s="139" t="str">
        <f>C27</f>
        <v>Europarts Martin</v>
      </c>
      <c r="K30" s="139"/>
      <c r="L30" s="139"/>
      <c r="M30" s="139"/>
      <c r="N30" s="142"/>
    </row>
    <row r="31" spans="2:8" ht="12.75" customHeight="1">
      <c r="B31" s="135"/>
      <c r="C31" s="135"/>
      <c r="D31" s="135"/>
      <c r="E31" s="135"/>
      <c r="F31" s="135"/>
      <c r="G31" s="137"/>
      <c r="H31" s="135"/>
    </row>
    <row r="32" spans="2:37" ht="12.75" customHeight="1">
      <c r="B32" s="141" t="s">
        <v>15</v>
      </c>
      <c r="C32" s="139" t="s">
        <v>56</v>
      </c>
      <c r="D32" s="139"/>
      <c r="E32" s="139"/>
      <c r="F32" s="139"/>
      <c r="G32" s="142"/>
      <c r="H32" s="135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</row>
    <row r="33" spans="8:37" ht="12.75">
      <c r="H33" s="135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</row>
    <row r="34" spans="9:37" ht="12.75"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</row>
    <row r="35" spans="9:37" ht="12.75"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</row>
    <row r="36" spans="9:37" ht="12.75"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</row>
    <row r="37" spans="9:37" ht="12.75"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</row>
    <row r="38" spans="9:37" ht="12.75"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</row>
    <row r="39" spans="9:37" ht="12.75"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</row>
    <row r="40" spans="9:37" ht="12.75"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</row>
    <row r="41" spans="9:37" ht="12.75"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</row>
    <row r="42" spans="9:37" ht="12.75"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</row>
    <row r="43" spans="9:37" ht="12.75"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</row>
    <row r="44" spans="9:37" ht="12.75">
      <c r="I44" s="149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</row>
    <row r="45" spans="9:37" ht="12.75"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</row>
  </sheetData>
  <mergeCells count="4">
    <mergeCell ref="I32:AK43"/>
    <mergeCell ref="I44:AK45"/>
    <mergeCell ref="J8:N8"/>
    <mergeCell ref="P11:U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ht="6.75" customHeight="1" thickBot="1"/>
    <row r="3" spans="1:21" ht="68.25" customHeight="1" thickBot="1">
      <c r="A3" s="2"/>
      <c r="B3" s="107" t="str">
        <f>A4</f>
        <v>NK Hradby Krupina</v>
      </c>
      <c r="C3" s="85"/>
      <c r="D3" s="86"/>
      <c r="E3" s="84" t="str">
        <f>A7</f>
        <v>Val.Mez.</v>
      </c>
      <c r="F3" s="85"/>
      <c r="G3" s="86"/>
      <c r="H3" s="84" t="str">
        <f>A10</f>
        <v>MAHON</v>
      </c>
      <c r="I3" s="85"/>
      <c r="J3" s="86"/>
      <c r="K3" s="84" t="str">
        <f>A13</f>
        <v>M-Team</v>
      </c>
      <c r="L3" s="85"/>
      <c r="M3" s="86"/>
      <c r="N3" s="85" t="str">
        <f>A16</f>
        <v>Bystřička B</v>
      </c>
      <c r="O3" s="85"/>
      <c r="P3" s="85"/>
      <c r="Q3" s="26" t="s">
        <v>0</v>
      </c>
      <c r="R3" s="102" t="s">
        <v>3</v>
      </c>
      <c r="S3" s="103"/>
      <c r="T3" s="104"/>
      <c r="U3" s="27" t="s">
        <v>1</v>
      </c>
    </row>
    <row r="4" spans="1:21" ht="24.75" customHeight="1">
      <c r="A4" s="75" t="s">
        <v>53</v>
      </c>
      <c r="B4" s="108"/>
      <c r="C4" s="109"/>
      <c r="D4" s="109"/>
      <c r="E4" s="18">
        <v>0</v>
      </c>
      <c r="F4" s="19" t="str">
        <f>IF(ISBLANK(E4),"",":")</f>
        <v>:</v>
      </c>
      <c r="G4" s="17">
        <v>2</v>
      </c>
      <c r="H4" s="18">
        <f>IF(H5&gt;J5,1,0)+IF(H6&gt;J6,1,0)</f>
        <v>2</v>
      </c>
      <c r="I4" s="19" t="str">
        <f aca="true" t="shared" si="0" ref="I4:I9">IF(ISBLANK(H4),"",":")</f>
        <v>:</v>
      </c>
      <c r="J4" s="17">
        <f>IF(H5&lt;J5,1,0)+IF(H6&lt;J6,1,0)</f>
        <v>0</v>
      </c>
      <c r="K4" s="18">
        <f>IF(K5&gt;M5,1,0)+IF(K6&gt;M6,1,0)</f>
        <v>2</v>
      </c>
      <c r="L4" s="19" t="str">
        <f aca="true" t="shared" si="1" ref="L4:L12">IF(ISBLANK(K4),"",":")</f>
        <v>:</v>
      </c>
      <c r="M4" s="17">
        <f>IF(K5&lt;M5,1,0)+IF(K6&lt;M6,1,0)</f>
        <v>0</v>
      </c>
      <c r="N4" s="18">
        <f>IF(N5&gt;P5,1,0)+IF(N6&gt;P6,1,0)</f>
        <v>2</v>
      </c>
      <c r="O4" s="19" t="str">
        <f aca="true" t="shared" si="2" ref="O4:O15">IF(ISBLANK(N4),"",":")</f>
        <v>:</v>
      </c>
      <c r="P4" s="17">
        <f>IF(N5&lt;P5,1,0)+IF(N6&lt;P6,1,0)</f>
        <v>0</v>
      </c>
      <c r="Q4" s="121">
        <f>SUM(E4,H4,K4,N4)</f>
        <v>6</v>
      </c>
      <c r="R4" s="36">
        <f>SUM(E4,H4,K4,N4)</f>
        <v>6</v>
      </c>
      <c r="S4" s="37" t="s">
        <v>2</v>
      </c>
      <c r="T4" s="38">
        <f>SUM(G4,J4,M4,P4)</f>
        <v>2</v>
      </c>
      <c r="U4" s="49">
        <v>2</v>
      </c>
    </row>
    <row r="5" spans="1:21" ht="15.75" customHeight="1">
      <c r="A5" s="76"/>
      <c r="B5" s="110"/>
      <c r="C5" s="111"/>
      <c r="D5" s="111"/>
      <c r="E5" s="39" t="s">
        <v>22</v>
      </c>
      <c r="F5" s="40" t="str">
        <f>IF(ISBLANK(E5),"",":")</f>
        <v>:</v>
      </c>
      <c r="G5" s="41">
        <v>10</v>
      </c>
      <c r="H5" s="39">
        <v>10</v>
      </c>
      <c r="I5" s="40" t="str">
        <f t="shared" si="0"/>
        <v>:</v>
      </c>
      <c r="J5" s="41">
        <v>8</v>
      </c>
      <c r="K5" s="39">
        <v>10</v>
      </c>
      <c r="L5" s="40" t="str">
        <f t="shared" si="1"/>
        <v>:</v>
      </c>
      <c r="M5" s="41">
        <v>5</v>
      </c>
      <c r="N5" s="39">
        <v>10</v>
      </c>
      <c r="O5" s="40" t="str">
        <f t="shared" si="2"/>
        <v>:</v>
      </c>
      <c r="P5" s="42">
        <v>3</v>
      </c>
      <c r="Q5" s="89"/>
      <c r="R5" s="119">
        <f>SUM(E5:E6,H5:H6,K5:K6,N5:N6)</f>
        <v>60</v>
      </c>
      <c r="S5" s="115" t="s">
        <v>2</v>
      </c>
      <c r="T5" s="117">
        <f>SUM(G5:G6,J5:J6,M5:M6,P5:P6)</f>
        <v>56</v>
      </c>
      <c r="U5" s="34"/>
    </row>
    <row r="6" spans="1:21" ht="20.25" customHeight="1">
      <c r="A6" s="77"/>
      <c r="B6" s="112"/>
      <c r="C6" s="113"/>
      <c r="D6" s="113"/>
      <c r="E6" s="45" t="s">
        <v>22</v>
      </c>
      <c r="F6" s="46" t="str">
        <f>IF(ISBLANK(E6),"",":")</f>
        <v>:</v>
      </c>
      <c r="G6" s="47">
        <v>10</v>
      </c>
      <c r="H6" s="45">
        <v>10</v>
      </c>
      <c r="I6" s="46" t="str">
        <f t="shared" si="0"/>
        <v>:</v>
      </c>
      <c r="J6" s="47">
        <v>7</v>
      </c>
      <c r="K6" s="45">
        <v>10</v>
      </c>
      <c r="L6" s="46" t="str">
        <f t="shared" si="1"/>
        <v>:</v>
      </c>
      <c r="M6" s="47">
        <v>6</v>
      </c>
      <c r="N6" s="45">
        <v>10</v>
      </c>
      <c r="O6" s="46" t="str">
        <f t="shared" si="2"/>
        <v>:</v>
      </c>
      <c r="P6" s="48">
        <v>7</v>
      </c>
      <c r="Q6" s="90"/>
      <c r="R6" s="120"/>
      <c r="S6" s="116"/>
      <c r="T6" s="118"/>
      <c r="U6" s="64"/>
    </row>
    <row r="7" spans="1:21" ht="24.75" customHeight="1">
      <c r="A7" s="78" t="s">
        <v>49</v>
      </c>
      <c r="B7" s="9">
        <f>G4</f>
        <v>2</v>
      </c>
      <c r="C7" s="5" t="str">
        <f>F4</f>
        <v>:</v>
      </c>
      <c r="D7" s="10">
        <f>E4</f>
        <v>0</v>
      </c>
      <c r="E7" s="91"/>
      <c r="F7" s="92"/>
      <c r="G7" s="92"/>
      <c r="H7" s="9">
        <f>IF(H8&gt;J8,1,0)+IF(H9&gt;J9,1,0)</f>
        <v>1</v>
      </c>
      <c r="I7" s="5" t="str">
        <f t="shared" si="0"/>
        <v>:</v>
      </c>
      <c r="J7" s="10">
        <f>IF(H8&lt;J8,1,0)+IF(H9&lt;J9,1,0)</f>
        <v>1</v>
      </c>
      <c r="K7" s="9">
        <f>IF(K8&gt;M8,1,0)+IF(K9&gt;M9,1,0)</f>
        <v>2</v>
      </c>
      <c r="L7" s="5" t="str">
        <f t="shared" si="1"/>
        <v>:</v>
      </c>
      <c r="M7" s="10">
        <f>IF(K8&lt;M8,1,0)+IF(K9&lt;M9,1,0)</f>
        <v>0</v>
      </c>
      <c r="N7" s="9">
        <f>IF(N8&gt;P8,1,0)+IF(N9&gt;P9,1,0)</f>
        <v>2</v>
      </c>
      <c r="O7" s="5" t="str">
        <f t="shared" si="2"/>
        <v>:</v>
      </c>
      <c r="P7" s="10">
        <f>IF(N8&lt;P8,1,0)+IF(N9&lt;P9,1,0)</f>
        <v>0</v>
      </c>
      <c r="Q7" s="88">
        <f>SUM(B7,H7,K7,N7)</f>
        <v>7</v>
      </c>
      <c r="R7" s="50">
        <f>SUM(B7,H7,K7,N7)</f>
        <v>7</v>
      </c>
      <c r="S7" s="51" t="s">
        <v>2</v>
      </c>
      <c r="T7" s="52">
        <f>SUM(D7,J7,M7,P7)</f>
        <v>1</v>
      </c>
      <c r="U7" s="122">
        <v>1</v>
      </c>
    </row>
    <row r="8" spans="1:21" ht="15.75" customHeight="1">
      <c r="A8" s="76"/>
      <c r="B8" s="39">
        <f>G5</f>
        <v>10</v>
      </c>
      <c r="C8" s="40" t="str">
        <f>F5</f>
        <v>:</v>
      </c>
      <c r="D8" s="41" t="str">
        <f>E5</f>
        <v>?</v>
      </c>
      <c r="E8" s="93"/>
      <c r="F8" s="94"/>
      <c r="G8" s="94"/>
      <c r="H8" s="39">
        <v>9</v>
      </c>
      <c r="I8" s="40" t="str">
        <f t="shared" si="0"/>
        <v>:</v>
      </c>
      <c r="J8" s="41">
        <v>10</v>
      </c>
      <c r="K8" s="39">
        <v>10</v>
      </c>
      <c r="L8" s="40" t="str">
        <f t="shared" si="1"/>
        <v>:</v>
      </c>
      <c r="M8" s="41">
        <v>8</v>
      </c>
      <c r="N8" s="39">
        <v>10</v>
      </c>
      <c r="O8" s="40" t="str">
        <f t="shared" si="2"/>
        <v>:</v>
      </c>
      <c r="P8" s="41">
        <v>4</v>
      </c>
      <c r="Q8" s="89"/>
      <c r="R8" s="119">
        <f>SUM(B8:B9,H8:H9,K8:K9,N8:N9)</f>
        <v>79</v>
      </c>
      <c r="S8" s="115" t="s">
        <v>2</v>
      </c>
      <c r="T8" s="117">
        <f>SUM(D8:D9,J8:J9,M8:M9,P8:P9)</f>
        <v>38</v>
      </c>
      <c r="U8" s="34"/>
    </row>
    <row r="9" spans="1:21" ht="20.25" customHeight="1">
      <c r="A9" s="77"/>
      <c r="B9" s="45">
        <f>G6</f>
        <v>10</v>
      </c>
      <c r="C9" s="46" t="str">
        <f>F6</f>
        <v>:</v>
      </c>
      <c r="D9" s="47" t="str">
        <f>E6</f>
        <v>?</v>
      </c>
      <c r="E9" s="95"/>
      <c r="F9" s="96"/>
      <c r="G9" s="96"/>
      <c r="H9" s="45">
        <v>10</v>
      </c>
      <c r="I9" s="46" t="str">
        <f t="shared" si="0"/>
        <v>:</v>
      </c>
      <c r="J9" s="47">
        <v>4</v>
      </c>
      <c r="K9" s="45">
        <v>10</v>
      </c>
      <c r="L9" s="46" t="str">
        <f t="shared" si="1"/>
        <v>:</v>
      </c>
      <c r="M9" s="47">
        <v>3</v>
      </c>
      <c r="N9" s="45">
        <v>10</v>
      </c>
      <c r="O9" s="46" t="str">
        <f t="shared" si="2"/>
        <v>:</v>
      </c>
      <c r="P9" s="48">
        <v>9</v>
      </c>
      <c r="Q9" s="90"/>
      <c r="R9" s="120"/>
      <c r="S9" s="116"/>
      <c r="T9" s="118"/>
      <c r="U9" s="64"/>
    </row>
    <row r="10" spans="1:21" ht="24.75" customHeight="1">
      <c r="A10" s="78" t="s">
        <v>56</v>
      </c>
      <c r="B10" s="9">
        <f>J4</f>
        <v>0</v>
      </c>
      <c r="C10" s="5" t="str">
        <f>I4</f>
        <v>:</v>
      </c>
      <c r="D10" s="10">
        <f>H4</f>
        <v>2</v>
      </c>
      <c r="E10" s="9">
        <f>J7</f>
        <v>1</v>
      </c>
      <c r="F10" s="5" t="str">
        <f>I7</f>
        <v>:</v>
      </c>
      <c r="G10" s="10">
        <f>H7</f>
        <v>1</v>
      </c>
      <c r="H10" s="91"/>
      <c r="I10" s="92"/>
      <c r="J10" s="92"/>
      <c r="K10" s="9">
        <f>IF(K11&gt;M11,1,0)+IF(K12&gt;M12,1,0)</f>
        <v>2</v>
      </c>
      <c r="L10" s="5" t="str">
        <f t="shared" si="1"/>
        <v>:</v>
      </c>
      <c r="M10" s="10">
        <f>IF(K11&lt;M11,1,0)+IF(K12&lt;M12,1,0)</f>
        <v>0</v>
      </c>
      <c r="N10" s="9">
        <f>IF(N11&gt;P11,1,0)+IF(N12&gt;P12,1,0)</f>
        <v>2</v>
      </c>
      <c r="O10" s="5" t="str">
        <f t="shared" si="2"/>
        <v>:</v>
      </c>
      <c r="P10" s="10">
        <f>IF(N11&lt;P11,1,0)+IF(N12&lt;P12,1,0)</f>
        <v>0</v>
      </c>
      <c r="Q10" s="88">
        <f>SUM(B10,E10,K10,N10)</f>
        <v>5</v>
      </c>
      <c r="R10" s="9">
        <f>SUM(B10,E10,K10,N10)</f>
        <v>5</v>
      </c>
      <c r="S10" s="5" t="s">
        <v>2</v>
      </c>
      <c r="T10" s="10">
        <f>SUM(D10,G10,M10,P10)</f>
        <v>3</v>
      </c>
      <c r="U10" s="65">
        <v>3</v>
      </c>
    </row>
    <row r="11" spans="1:21" ht="15.75" customHeight="1">
      <c r="A11" s="76"/>
      <c r="B11" s="39">
        <f>J5</f>
        <v>8</v>
      </c>
      <c r="C11" s="40" t="str">
        <f>I5</f>
        <v>:</v>
      </c>
      <c r="D11" s="41">
        <f>H5</f>
        <v>10</v>
      </c>
      <c r="E11" s="39">
        <f>J8</f>
        <v>10</v>
      </c>
      <c r="F11" s="40" t="str">
        <f>I8</f>
        <v>:</v>
      </c>
      <c r="G11" s="41">
        <f>H8</f>
        <v>9</v>
      </c>
      <c r="H11" s="93"/>
      <c r="I11" s="94"/>
      <c r="J11" s="94"/>
      <c r="K11" s="39">
        <v>10</v>
      </c>
      <c r="L11" s="40" t="str">
        <f t="shared" si="1"/>
        <v>:</v>
      </c>
      <c r="M11" s="41">
        <v>6</v>
      </c>
      <c r="N11" s="39">
        <v>10</v>
      </c>
      <c r="O11" s="40" t="str">
        <f t="shared" si="2"/>
        <v>:</v>
      </c>
      <c r="P11" s="41">
        <v>5</v>
      </c>
      <c r="Q11" s="89"/>
      <c r="R11" s="119">
        <f>SUM(B11:B12,E11:E12,K11:K12,N11:N12)</f>
        <v>69</v>
      </c>
      <c r="S11" s="115" t="s">
        <v>2</v>
      </c>
      <c r="T11" s="117">
        <f>SUM(D11:D12,G11:G12,M11:M12,P11:P12)</f>
        <v>59</v>
      </c>
      <c r="U11" s="66"/>
    </row>
    <row r="12" spans="1:21" ht="20.25" customHeight="1">
      <c r="A12" s="77"/>
      <c r="B12" s="45">
        <f>J6</f>
        <v>7</v>
      </c>
      <c r="C12" s="46" t="str">
        <f>I6</f>
        <v>:</v>
      </c>
      <c r="D12" s="47">
        <f>H6</f>
        <v>10</v>
      </c>
      <c r="E12" s="45">
        <f>J9</f>
        <v>4</v>
      </c>
      <c r="F12" s="46" t="str">
        <f>I9</f>
        <v>:</v>
      </c>
      <c r="G12" s="47">
        <f>H9</f>
        <v>10</v>
      </c>
      <c r="H12" s="95"/>
      <c r="I12" s="96"/>
      <c r="J12" s="96"/>
      <c r="K12" s="45">
        <v>10</v>
      </c>
      <c r="L12" s="46" t="str">
        <f t="shared" si="1"/>
        <v>:</v>
      </c>
      <c r="M12" s="47">
        <v>6</v>
      </c>
      <c r="N12" s="45">
        <v>10</v>
      </c>
      <c r="O12" s="46" t="str">
        <f t="shared" si="2"/>
        <v>:</v>
      </c>
      <c r="P12" s="47">
        <v>3</v>
      </c>
      <c r="Q12" s="90"/>
      <c r="R12" s="120"/>
      <c r="S12" s="116"/>
      <c r="T12" s="118"/>
      <c r="U12" s="67"/>
    </row>
    <row r="13" spans="1:21" ht="24.75" customHeight="1">
      <c r="A13" s="78" t="s">
        <v>61</v>
      </c>
      <c r="B13" s="7">
        <f>M4</f>
        <v>0</v>
      </c>
      <c r="C13" s="6" t="str">
        <f>L4</f>
        <v>:</v>
      </c>
      <c r="D13" s="8">
        <f>K4</f>
        <v>2</v>
      </c>
      <c r="E13" s="7">
        <f>M7</f>
        <v>0</v>
      </c>
      <c r="F13" s="6" t="str">
        <f>L7</f>
        <v>:</v>
      </c>
      <c r="G13" s="8">
        <f>K7</f>
        <v>2</v>
      </c>
      <c r="H13" s="9">
        <f>M10</f>
        <v>0</v>
      </c>
      <c r="I13" s="5" t="str">
        <f>L10</f>
        <v>:</v>
      </c>
      <c r="J13" s="10">
        <f>K10</f>
        <v>2</v>
      </c>
      <c r="K13" s="91"/>
      <c r="L13" s="92"/>
      <c r="M13" s="92"/>
      <c r="N13" s="9">
        <f>IF(N14&gt;P14,1,0)+IF(N15&gt;P15,1,0)</f>
        <v>0</v>
      </c>
      <c r="O13" s="5" t="str">
        <f t="shared" si="2"/>
        <v>:</v>
      </c>
      <c r="P13" s="10">
        <f>IF(N14&lt;P14,1,0)+IF(N15&lt;P15,1,0)</f>
        <v>2</v>
      </c>
      <c r="Q13" s="88">
        <f>SUM(B13,E13,H13,N13)</f>
        <v>0</v>
      </c>
      <c r="R13" s="9">
        <f>SUM(B13,E13,H13,N13)</f>
        <v>0</v>
      </c>
      <c r="S13" s="5" t="s">
        <v>2</v>
      </c>
      <c r="T13" s="10">
        <f>SUM(D13,G13,J13,P13)</f>
        <v>8</v>
      </c>
      <c r="U13" s="65">
        <v>5</v>
      </c>
    </row>
    <row r="14" spans="1:21" ht="15.75" customHeight="1">
      <c r="A14" s="76"/>
      <c r="B14" s="39">
        <f>M5</f>
        <v>5</v>
      </c>
      <c r="C14" s="40" t="str">
        <f>L5</f>
        <v>:</v>
      </c>
      <c r="D14" s="41">
        <f>K5</f>
        <v>10</v>
      </c>
      <c r="E14" s="39">
        <f>M8</f>
        <v>8</v>
      </c>
      <c r="F14" s="40" t="str">
        <f>L8</f>
        <v>:</v>
      </c>
      <c r="G14" s="41">
        <f>K8</f>
        <v>10</v>
      </c>
      <c r="H14" s="39">
        <f>M11</f>
        <v>6</v>
      </c>
      <c r="I14" s="40" t="str">
        <f>L11</f>
        <v>:</v>
      </c>
      <c r="J14" s="41">
        <f>K11</f>
        <v>10</v>
      </c>
      <c r="K14" s="93"/>
      <c r="L14" s="94"/>
      <c r="M14" s="94"/>
      <c r="N14" s="39">
        <v>9</v>
      </c>
      <c r="O14" s="40" t="str">
        <f t="shared" si="2"/>
        <v>:</v>
      </c>
      <c r="P14" s="41">
        <v>10</v>
      </c>
      <c r="Q14" s="89"/>
      <c r="R14" s="119">
        <f>SUM(B14:B15,E14:E15,H14:H15,N14:N15)</f>
        <v>52</v>
      </c>
      <c r="S14" s="124" t="s">
        <v>2</v>
      </c>
      <c r="T14" s="117">
        <f>SUM(D14:D15,G14:G15,J14:J15,P14:P15)</f>
        <v>80</v>
      </c>
      <c r="U14" s="66"/>
    </row>
    <row r="15" spans="1:21" ht="20.25" customHeight="1">
      <c r="A15" s="77"/>
      <c r="B15" s="57">
        <f>M6</f>
        <v>6</v>
      </c>
      <c r="C15" s="46" t="str">
        <f>L6</f>
        <v>:</v>
      </c>
      <c r="D15" s="47">
        <f>K6</f>
        <v>10</v>
      </c>
      <c r="E15" s="45">
        <f>M9</f>
        <v>3</v>
      </c>
      <c r="F15" s="46" t="str">
        <f>L9</f>
        <v>:</v>
      </c>
      <c r="G15" s="47">
        <f>K9</f>
        <v>10</v>
      </c>
      <c r="H15" s="45">
        <f>M12</f>
        <v>6</v>
      </c>
      <c r="I15" s="46" t="str">
        <f>L12</f>
        <v>:</v>
      </c>
      <c r="J15" s="47">
        <f>K12</f>
        <v>10</v>
      </c>
      <c r="K15" s="95"/>
      <c r="L15" s="96"/>
      <c r="M15" s="96"/>
      <c r="N15" s="45">
        <v>9</v>
      </c>
      <c r="O15" s="46" t="str">
        <f t="shared" si="2"/>
        <v>:</v>
      </c>
      <c r="P15" s="47">
        <v>10</v>
      </c>
      <c r="Q15" s="90"/>
      <c r="R15" s="127"/>
      <c r="S15" s="128"/>
      <c r="T15" s="129"/>
      <c r="U15" s="67"/>
    </row>
    <row r="16" spans="1:21" ht="24.75" customHeight="1">
      <c r="A16" s="78" t="s">
        <v>45</v>
      </c>
      <c r="B16" s="7">
        <f>P4</f>
        <v>0</v>
      </c>
      <c r="C16" s="6" t="str">
        <f>O4</f>
        <v>:</v>
      </c>
      <c r="D16" s="8">
        <f>N4</f>
        <v>2</v>
      </c>
      <c r="E16" s="7">
        <f>P7</f>
        <v>0</v>
      </c>
      <c r="F16" s="6" t="str">
        <f>O7</f>
        <v>:</v>
      </c>
      <c r="G16" s="8">
        <f>N7</f>
        <v>2</v>
      </c>
      <c r="H16" s="7">
        <f>P10</f>
        <v>0</v>
      </c>
      <c r="I16" s="6" t="str">
        <f>O10</f>
        <v>:</v>
      </c>
      <c r="J16" s="8">
        <f>N10</f>
        <v>2</v>
      </c>
      <c r="K16" s="9">
        <f>P13</f>
        <v>2</v>
      </c>
      <c r="L16" s="5" t="str">
        <f>O13</f>
        <v>:</v>
      </c>
      <c r="M16" s="10">
        <f>N13</f>
        <v>0</v>
      </c>
      <c r="N16" s="93"/>
      <c r="O16" s="94"/>
      <c r="P16" s="94"/>
      <c r="Q16" s="89">
        <f>SUM(B16,E16,H16,K16)</f>
        <v>2</v>
      </c>
      <c r="R16" s="7">
        <f>SUM(B16,E16,H16,K16)</f>
        <v>2</v>
      </c>
      <c r="S16" s="6" t="s">
        <v>2</v>
      </c>
      <c r="T16" s="8">
        <f>SUM(D16,G16,J16,M16)</f>
        <v>6</v>
      </c>
      <c r="U16" s="66">
        <v>4</v>
      </c>
    </row>
    <row r="17" spans="1:21" ht="15.75" customHeight="1">
      <c r="A17" s="76"/>
      <c r="B17" s="39">
        <f>P5</f>
        <v>3</v>
      </c>
      <c r="C17" s="40" t="str">
        <f>O5</f>
        <v>:</v>
      </c>
      <c r="D17" s="41">
        <f>N5</f>
        <v>10</v>
      </c>
      <c r="E17" s="39">
        <f>P8</f>
        <v>4</v>
      </c>
      <c r="F17" s="40" t="str">
        <f>O8</f>
        <v>:</v>
      </c>
      <c r="G17" s="41">
        <f>N8</f>
        <v>10</v>
      </c>
      <c r="H17" s="39">
        <f>P11</f>
        <v>5</v>
      </c>
      <c r="I17" s="40" t="str">
        <f>O11</f>
        <v>:</v>
      </c>
      <c r="J17" s="41">
        <f>N11</f>
        <v>10</v>
      </c>
      <c r="K17" s="39">
        <f>P14</f>
        <v>10</v>
      </c>
      <c r="L17" s="40" t="str">
        <f>O14</f>
        <v>:</v>
      </c>
      <c r="M17" s="41">
        <f>N14</f>
        <v>9</v>
      </c>
      <c r="N17" s="93"/>
      <c r="O17" s="94"/>
      <c r="P17" s="94"/>
      <c r="Q17" s="89"/>
      <c r="R17" s="119">
        <f>SUM(B17:B18,E17:E18,H17:H18,K17:K18)</f>
        <v>51</v>
      </c>
      <c r="S17" s="124" t="s">
        <v>2</v>
      </c>
      <c r="T17" s="117">
        <f>SUM(D17:D18,G17:G18,J17:J18,M17:M18)</f>
        <v>78</v>
      </c>
      <c r="U17" s="66"/>
    </row>
    <row r="18" spans="1:21" ht="20.25" customHeight="1" thickBot="1">
      <c r="A18" s="105"/>
      <c r="B18" s="54">
        <f>P6</f>
        <v>7</v>
      </c>
      <c r="C18" s="55" t="str">
        <f>O6</f>
        <v>:</v>
      </c>
      <c r="D18" s="56">
        <f>N6</f>
        <v>10</v>
      </c>
      <c r="E18" s="54">
        <f>P9</f>
        <v>9</v>
      </c>
      <c r="F18" s="55" t="str">
        <f>O9</f>
        <v>:</v>
      </c>
      <c r="G18" s="56">
        <f>N9</f>
        <v>10</v>
      </c>
      <c r="H18" s="54">
        <f>P12</f>
        <v>3</v>
      </c>
      <c r="I18" s="55" t="str">
        <f>O12</f>
        <v>:</v>
      </c>
      <c r="J18" s="56">
        <f>N12</f>
        <v>10</v>
      </c>
      <c r="K18" s="54">
        <f>P15</f>
        <v>10</v>
      </c>
      <c r="L18" s="55" t="str">
        <f>O15</f>
        <v>:</v>
      </c>
      <c r="M18" s="56">
        <f>N15</f>
        <v>9</v>
      </c>
      <c r="N18" s="97"/>
      <c r="O18" s="98"/>
      <c r="P18" s="98"/>
      <c r="Q18" s="114"/>
      <c r="R18" s="123"/>
      <c r="S18" s="125"/>
      <c r="T18" s="126"/>
      <c r="U18" s="106"/>
    </row>
    <row r="19" spans="18:20" ht="12.75" customHeight="1">
      <c r="R19" s="32">
        <f>SUM(R5,R8,R11,R14,R17)</f>
        <v>311</v>
      </c>
      <c r="S19" s="32"/>
      <c r="T19" s="32">
        <f>SUM(T5,T8,T11,T14,T17)</f>
        <v>311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42">
    <mergeCell ref="A13:A15"/>
    <mergeCell ref="Q13:Q15"/>
    <mergeCell ref="U13:U15"/>
    <mergeCell ref="R14:R15"/>
    <mergeCell ref="S14:S15"/>
    <mergeCell ref="T14:T15"/>
    <mergeCell ref="K13:M15"/>
    <mergeCell ref="N16:P18"/>
    <mergeCell ref="U10:U12"/>
    <mergeCell ref="R17:R18"/>
    <mergeCell ref="S17:S18"/>
    <mergeCell ref="T17:T18"/>
    <mergeCell ref="Q10:Q12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H10:J12"/>
    <mergeCell ref="Q7:Q9"/>
    <mergeCell ref="A4:A6"/>
    <mergeCell ref="E7:G9"/>
    <mergeCell ref="E3:G3"/>
    <mergeCell ref="H3:J3"/>
    <mergeCell ref="U4:U6"/>
    <mergeCell ref="S8:S9"/>
    <mergeCell ref="T8:T9"/>
    <mergeCell ref="Q4:Q6"/>
    <mergeCell ref="U7:U9"/>
    <mergeCell ref="R8:R9"/>
    <mergeCell ref="R5:R6"/>
    <mergeCell ref="K3:M3"/>
    <mergeCell ref="S5:S6"/>
    <mergeCell ref="T5:T6"/>
    <mergeCell ref="R11:R12"/>
    <mergeCell ref="S11:S12"/>
    <mergeCell ref="T11:T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ht="6.75" customHeight="1" thickBot="1"/>
    <row r="3" spans="1:21" ht="68.25" customHeight="1" thickBot="1">
      <c r="A3" s="2"/>
      <c r="B3" s="107" t="str">
        <f>A4</f>
        <v>Europarts Martin</v>
      </c>
      <c r="C3" s="85"/>
      <c r="D3" s="86"/>
      <c r="E3" s="84" t="str">
        <f>A7</f>
        <v>Pegas</v>
      </c>
      <c r="F3" s="85"/>
      <c r="G3" s="86"/>
      <c r="H3" s="84" t="str">
        <f>A10</f>
        <v>Rychlé pípy</v>
      </c>
      <c r="I3" s="85"/>
      <c r="J3" s="86"/>
      <c r="K3" s="84" t="str">
        <f>A13</f>
        <v>Destroyers</v>
      </c>
      <c r="L3" s="85"/>
      <c r="M3" s="86"/>
      <c r="N3" s="85" t="str">
        <f>A16</f>
        <v>Jablůnka</v>
      </c>
      <c r="O3" s="85"/>
      <c r="P3" s="85"/>
      <c r="Q3" s="26" t="s">
        <v>0</v>
      </c>
      <c r="R3" s="102" t="s">
        <v>3</v>
      </c>
      <c r="S3" s="103"/>
      <c r="T3" s="104"/>
      <c r="U3" s="27" t="s">
        <v>1</v>
      </c>
    </row>
    <row r="4" spans="1:21" ht="24.75" customHeight="1">
      <c r="A4" s="75" t="s">
        <v>5</v>
      </c>
      <c r="B4" s="108"/>
      <c r="C4" s="109"/>
      <c r="D4" s="109"/>
      <c r="E4" s="18">
        <f>IF(E5&gt;G5,1,0)+IF(E6&gt;G6,1,0)</f>
        <v>1</v>
      </c>
      <c r="F4" s="19" t="str">
        <f>IF(ISBLANK(E4),"",":")</f>
        <v>:</v>
      </c>
      <c r="G4" s="17">
        <f>IF(E5&lt;G5,1,0)+IF(E6&lt;G6,1,0)</f>
        <v>1</v>
      </c>
      <c r="H4" s="18">
        <f>IF(H5&gt;J5,1,0)+IF(H6&gt;J6,1,0)</f>
        <v>1</v>
      </c>
      <c r="I4" s="19" t="str">
        <f aca="true" t="shared" si="0" ref="I4:I9">IF(ISBLANK(H4),"",":")</f>
        <v>:</v>
      </c>
      <c r="J4" s="17">
        <f>IF(H5&lt;J5,1,0)+IF(H6&lt;J6,1,0)</f>
        <v>1</v>
      </c>
      <c r="K4" s="18">
        <f>IF(K5&gt;M5,1,0)+IF(K6&gt;M6,1,0)</f>
        <v>2</v>
      </c>
      <c r="L4" s="19" t="str">
        <f aca="true" t="shared" si="1" ref="L4:L12">IF(ISBLANK(K4),"",":")</f>
        <v>:</v>
      </c>
      <c r="M4" s="17">
        <f>IF(K5&lt;M5,1,0)+IF(K6&lt;M6,1,0)</f>
        <v>0</v>
      </c>
      <c r="N4" s="18">
        <f>IF(N5&gt;P5,1,0)+IF(N6&gt;P6,1,0)</f>
        <v>2</v>
      </c>
      <c r="O4" s="19" t="str">
        <f aca="true" t="shared" si="2" ref="O4:O15">IF(ISBLANK(N4),"",":")</f>
        <v>:</v>
      </c>
      <c r="P4" s="17">
        <f>IF(N5&lt;P5,1,0)+IF(N6&lt;P6,1,0)</f>
        <v>0</v>
      </c>
      <c r="Q4" s="121">
        <f>SUM(E4,H4,K4,N4)</f>
        <v>6</v>
      </c>
      <c r="R4" s="36">
        <f>SUM(E4,H4,K4,N4)</f>
        <v>6</v>
      </c>
      <c r="S4" s="37" t="s">
        <v>2</v>
      </c>
      <c r="T4" s="38">
        <f>SUM(G4,J4,M4,P4)</f>
        <v>2</v>
      </c>
      <c r="U4" s="49">
        <v>2</v>
      </c>
    </row>
    <row r="5" spans="1:21" ht="15.75" customHeight="1">
      <c r="A5" s="76"/>
      <c r="B5" s="110"/>
      <c r="C5" s="111"/>
      <c r="D5" s="111"/>
      <c r="E5" s="39">
        <v>10</v>
      </c>
      <c r="F5" s="40" t="str">
        <f>IF(ISBLANK(E5),"",":")</f>
        <v>:</v>
      </c>
      <c r="G5" s="41">
        <v>8</v>
      </c>
      <c r="H5" s="39">
        <v>10</v>
      </c>
      <c r="I5" s="40" t="str">
        <f t="shared" si="0"/>
        <v>:</v>
      </c>
      <c r="J5" s="41">
        <v>6</v>
      </c>
      <c r="K5" s="39">
        <v>10</v>
      </c>
      <c r="L5" s="40" t="str">
        <f t="shared" si="1"/>
        <v>:</v>
      </c>
      <c r="M5" s="41">
        <v>4</v>
      </c>
      <c r="N5" s="39">
        <v>10</v>
      </c>
      <c r="O5" s="40" t="str">
        <f t="shared" si="2"/>
        <v>:</v>
      </c>
      <c r="P5" s="42">
        <v>5</v>
      </c>
      <c r="Q5" s="89"/>
      <c r="R5" s="119">
        <f>SUM(E5:E6,H5:H6,K5:K6,N5:N6)</f>
        <v>72</v>
      </c>
      <c r="S5" s="115" t="s">
        <v>2</v>
      </c>
      <c r="T5" s="117">
        <f>SUM(G5:G6,J5:J6,M5:M6,P5:P6)</f>
        <v>53</v>
      </c>
      <c r="U5" s="34"/>
    </row>
    <row r="6" spans="1:21" ht="20.25" customHeight="1">
      <c r="A6" s="77"/>
      <c r="B6" s="112"/>
      <c r="C6" s="113"/>
      <c r="D6" s="113"/>
      <c r="E6" s="45">
        <v>6</v>
      </c>
      <c r="F6" s="46" t="str">
        <f>IF(ISBLANK(E6),"",":")</f>
        <v>:</v>
      </c>
      <c r="G6" s="47">
        <v>10</v>
      </c>
      <c r="H6" s="45">
        <v>6</v>
      </c>
      <c r="I6" s="46" t="str">
        <f t="shared" si="0"/>
        <v>:</v>
      </c>
      <c r="J6" s="47">
        <v>10</v>
      </c>
      <c r="K6" s="45">
        <v>10</v>
      </c>
      <c r="L6" s="46" t="str">
        <f t="shared" si="1"/>
        <v>:</v>
      </c>
      <c r="M6" s="47">
        <v>3</v>
      </c>
      <c r="N6" s="45">
        <v>10</v>
      </c>
      <c r="O6" s="46" t="str">
        <f t="shared" si="2"/>
        <v>:</v>
      </c>
      <c r="P6" s="48">
        <v>7</v>
      </c>
      <c r="Q6" s="90"/>
      <c r="R6" s="120"/>
      <c r="S6" s="116"/>
      <c r="T6" s="118"/>
      <c r="U6" s="64"/>
    </row>
    <row r="7" spans="1:21" ht="24.75" customHeight="1">
      <c r="A7" s="78" t="s">
        <v>12</v>
      </c>
      <c r="B7" s="9">
        <f>G4</f>
        <v>1</v>
      </c>
      <c r="C7" s="5" t="str">
        <f>F4</f>
        <v>:</v>
      </c>
      <c r="D7" s="10">
        <f>E4</f>
        <v>1</v>
      </c>
      <c r="E7" s="91"/>
      <c r="F7" s="92"/>
      <c r="G7" s="92"/>
      <c r="H7" s="9">
        <f>IF(H8&gt;J8,1,0)+IF(H9&gt;J9,1,0)</f>
        <v>2</v>
      </c>
      <c r="I7" s="5" t="str">
        <f t="shared" si="0"/>
        <v>:</v>
      </c>
      <c r="J7" s="10">
        <f>IF(H8&lt;J8,1,0)+IF(H9&lt;J9,1,0)</f>
        <v>0</v>
      </c>
      <c r="K7" s="9">
        <f>IF(K8&gt;M8,1,0)+IF(K9&gt;M9,1,0)</f>
        <v>1</v>
      </c>
      <c r="L7" s="5" t="str">
        <f t="shared" si="1"/>
        <v>:</v>
      </c>
      <c r="M7" s="10">
        <f>IF(K8&lt;M8,1,0)+IF(K9&lt;M9,1,0)</f>
        <v>1</v>
      </c>
      <c r="N7" s="9">
        <f>IF(N8&gt;P8,1,0)+IF(N9&gt;P9,1,0)</f>
        <v>2</v>
      </c>
      <c r="O7" s="5" t="str">
        <f t="shared" si="2"/>
        <v>:</v>
      </c>
      <c r="P7" s="10">
        <f>IF(N8&lt;P8,1,0)+IF(N9&lt;P9,1,0)</f>
        <v>0</v>
      </c>
      <c r="Q7" s="88">
        <f>SUM(B7,H7,K7,N7)</f>
        <v>6</v>
      </c>
      <c r="R7" s="50">
        <f>SUM(B7,H7,K7,N7)</f>
        <v>6</v>
      </c>
      <c r="S7" s="51" t="s">
        <v>2</v>
      </c>
      <c r="T7" s="52">
        <f>SUM(D7,J7,M7,P7)</f>
        <v>2</v>
      </c>
      <c r="U7" s="122">
        <v>1</v>
      </c>
    </row>
    <row r="8" spans="1:21" ht="15.75" customHeight="1">
      <c r="A8" s="76"/>
      <c r="B8" s="39">
        <f>G5</f>
        <v>8</v>
      </c>
      <c r="C8" s="40" t="str">
        <f>F5</f>
        <v>:</v>
      </c>
      <c r="D8" s="41">
        <f>E5</f>
        <v>10</v>
      </c>
      <c r="E8" s="93"/>
      <c r="F8" s="94"/>
      <c r="G8" s="94"/>
      <c r="H8" s="39">
        <v>10</v>
      </c>
      <c r="I8" s="40" t="str">
        <f t="shared" si="0"/>
        <v>:</v>
      </c>
      <c r="J8" s="41">
        <v>6</v>
      </c>
      <c r="K8" s="39">
        <v>10</v>
      </c>
      <c r="L8" s="40" t="str">
        <f t="shared" si="1"/>
        <v>:</v>
      </c>
      <c r="M8" s="41">
        <v>7</v>
      </c>
      <c r="N8" s="39">
        <v>10</v>
      </c>
      <c r="O8" s="40" t="str">
        <f t="shared" si="2"/>
        <v>:</v>
      </c>
      <c r="P8" s="41">
        <v>5</v>
      </c>
      <c r="Q8" s="89"/>
      <c r="R8" s="119">
        <f>SUM(B8:B9,H8:H9,K8:K9,N8:N9)</f>
        <v>77</v>
      </c>
      <c r="S8" s="115" t="s">
        <v>2</v>
      </c>
      <c r="T8" s="117">
        <f>SUM(D8:D9,J8:J9,M8:M9,P8:P9)</f>
        <v>51</v>
      </c>
      <c r="U8" s="34"/>
    </row>
    <row r="9" spans="1:21" ht="20.25" customHeight="1">
      <c r="A9" s="77"/>
      <c r="B9" s="45">
        <f>G6</f>
        <v>10</v>
      </c>
      <c r="C9" s="46" t="str">
        <f>F6</f>
        <v>:</v>
      </c>
      <c r="D9" s="47">
        <f>E6</f>
        <v>6</v>
      </c>
      <c r="E9" s="95"/>
      <c r="F9" s="96"/>
      <c r="G9" s="96"/>
      <c r="H9" s="45">
        <v>10</v>
      </c>
      <c r="I9" s="46" t="str">
        <f t="shared" si="0"/>
        <v>:</v>
      </c>
      <c r="J9" s="47">
        <v>2</v>
      </c>
      <c r="K9" s="45">
        <v>9</v>
      </c>
      <c r="L9" s="46" t="str">
        <f t="shared" si="1"/>
        <v>:</v>
      </c>
      <c r="M9" s="47">
        <v>10</v>
      </c>
      <c r="N9" s="45">
        <v>10</v>
      </c>
      <c r="O9" s="46" t="str">
        <f t="shared" si="2"/>
        <v>:</v>
      </c>
      <c r="P9" s="48">
        <v>5</v>
      </c>
      <c r="Q9" s="90"/>
      <c r="R9" s="120"/>
      <c r="S9" s="116"/>
      <c r="T9" s="118"/>
      <c r="U9" s="64"/>
    </row>
    <row r="10" spans="1:21" ht="24.75" customHeight="1">
      <c r="A10" s="78" t="s">
        <v>55</v>
      </c>
      <c r="B10" s="9">
        <f>J4</f>
        <v>1</v>
      </c>
      <c r="C10" s="5" t="str">
        <f>I4</f>
        <v>:</v>
      </c>
      <c r="D10" s="10">
        <f>H4</f>
        <v>1</v>
      </c>
      <c r="E10" s="9">
        <f>J7</f>
        <v>0</v>
      </c>
      <c r="F10" s="5" t="str">
        <f>I7</f>
        <v>:</v>
      </c>
      <c r="G10" s="10">
        <f>H7</f>
        <v>2</v>
      </c>
      <c r="H10" s="91"/>
      <c r="I10" s="92"/>
      <c r="J10" s="92"/>
      <c r="K10" s="9">
        <f>IF(K11&gt;M11,1,0)+IF(K12&gt;M12,1,0)</f>
        <v>2</v>
      </c>
      <c r="L10" s="5" t="str">
        <f t="shared" si="1"/>
        <v>:</v>
      </c>
      <c r="M10" s="10">
        <f>IF(K11&lt;M11,1,0)+IF(K12&lt;M12,1,0)</f>
        <v>0</v>
      </c>
      <c r="N10" s="9">
        <f>IF(N11&gt;P11,1,0)+IF(N12&gt;P12,1,0)</f>
        <v>1</v>
      </c>
      <c r="O10" s="5" t="str">
        <f t="shared" si="2"/>
        <v>:</v>
      </c>
      <c r="P10" s="10">
        <f>IF(N11&lt;P11,1,0)+IF(N12&lt;P12,1,0)</f>
        <v>1</v>
      </c>
      <c r="Q10" s="88">
        <f>SUM(B10,E10,K10,N10)</f>
        <v>4</v>
      </c>
      <c r="R10" s="9">
        <f>SUM(B10,E10,K10,N10)</f>
        <v>4</v>
      </c>
      <c r="S10" s="5" t="s">
        <v>2</v>
      </c>
      <c r="T10" s="10">
        <f>SUM(D10,G10,M10,P10)</f>
        <v>4</v>
      </c>
      <c r="U10" s="65">
        <v>3</v>
      </c>
    </row>
    <row r="11" spans="1:21" ht="15.75" customHeight="1">
      <c r="A11" s="76"/>
      <c r="B11" s="39">
        <f>J5</f>
        <v>6</v>
      </c>
      <c r="C11" s="40" t="str">
        <f>I5</f>
        <v>:</v>
      </c>
      <c r="D11" s="41">
        <f>H5</f>
        <v>10</v>
      </c>
      <c r="E11" s="39">
        <f>J8</f>
        <v>6</v>
      </c>
      <c r="F11" s="40" t="str">
        <f>I8</f>
        <v>:</v>
      </c>
      <c r="G11" s="41">
        <f>H8</f>
        <v>10</v>
      </c>
      <c r="H11" s="93"/>
      <c r="I11" s="94"/>
      <c r="J11" s="94"/>
      <c r="K11" s="39">
        <v>10</v>
      </c>
      <c r="L11" s="40" t="str">
        <f t="shared" si="1"/>
        <v>:</v>
      </c>
      <c r="M11" s="41">
        <v>3</v>
      </c>
      <c r="N11" s="39">
        <v>10</v>
      </c>
      <c r="O11" s="40" t="str">
        <f t="shared" si="2"/>
        <v>:</v>
      </c>
      <c r="P11" s="41">
        <v>6</v>
      </c>
      <c r="Q11" s="89"/>
      <c r="R11" s="119">
        <f>SUM(B11:B12,E11:E12,K11:K12,N11:N12)</f>
        <v>59</v>
      </c>
      <c r="S11" s="115" t="s">
        <v>2</v>
      </c>
      <c r="T11" s="117">
        <f>SUM(D11:D12,G11:G12,M11:M12,P11:P12)</f>
        <v>64</v>
      </c>
      <c r="U11" s="66"/>
    </row>
    <row r="12" spans="1:21" ht="20.25" customHeight="1">
      <c r="A12" s="77"/>
      <c r="B12" s="45">
        <f>J6</f>
        <v>10</v>
      </c>
      <c r="C12" s="46" t="str">
        <f>I6</f>
        <v>:</v>
      </c>
      <c r="D12" s="47">
        <f>H6</f>
        <v>6</v>
      </c>
      <c r="E12" s="45">
        <f>J9</f>
        <v>2</v>
      </c>
      <c r="F12" s="46" t="str">
        <f>I9</f>
        <v>:</v>
      </c>
      <c r="G12" s="47">
        <f>H9</f>
        <v>10</v>
      </c>
      <c r="H12" s="95"/>
      <c r="I12" s="96"/>
      <c r="J12" s="96"/>
      <c r="K12" s="45">
        <v>10</v>
      </c>
      <c r="L12" s="46" t="str">
        <f t="shared" si="1"/>
        <v>:</v>
      </c>
      <c r="M12" s="47">
        <v>9</v>
      </c>
      <c r="N12" s="45">
        <v>5</v>
      </c>
      <c r="O12" s="46" t="str">
        <f t="shared" si="2"/>
        <v>:</v>
      </c>
      <c r="P12" s="47">
        <v>10</v>
      </c>
      <c r="Q12" s="90"/>
      <c r="R12" s="120"/>
      <c r="S12" s="116"/>
      <c r="T12" s="118"/>
      <c r="U12" s="67"/>
    </row>
    <row r="13" spans="1:21" ht="24.75" customHeight="1">
      <c r="A13" s="78" t="s">
        <v>26</v>
      </c>
      <c r="B13" s="7">
        <f>M4</f>
        <v>0</v>
      </c>
      <c r="C13" s="6" t="str">
        <f>L4</f>
        <v>:</v>
      </c>
      <c r="D13" s="8">
        <f>K4</f>
        <v>2</v>
      </c>
      <c r="E13" s="7">
        <f>M7</f>
        <v>1</v>
      </c>
      <c r="F13" s="6" t="str">
        <f>L7</f>
        <v>:</v>
      </c>
      <c r="G13" s="8">
        <f>K7</f>
        <v>1</v>
      </c>
      <c r="H13" s="9">
        <f>M10</f>
        <v>0</v>
      </c>
      <c r="I13" s="5" t="str">
        <f>L10</f>
        <v>:</v>
      </c>
      <c r="J13" s="10">
        <f>K10</f>
        <v>2</v>
      </c>
      <c r="K13" s="91"/>
      <c r="L13" s="92"/>
      <c r="M13" s="92"/>
      <c r="N13" s="9">
        <f>IF(N14&gt;P14,1,0)+IF(N15&gt;P15,1,0)</f>
        <v>2</v>
      </c>
      <c r="O13" s="5" t="str">
        <f t="shared" si="2"/>
        <v>:</v>
      </c>
      <c r="P13" s="10">
        <f>IF(N14&lt;P14,1,0)+IF(N15&lt;P15,1,0)</f>
        <v>0</v>
      </c>
      <c r="Q13" s="88">
        <f>SUM(B13,E13,H13,N13)</f>
        <v>3</v>
      </c>
      <c r="R13" s="9">
        <f>SUM(B13,E13,H13,N13)</f>
        <v>3</v>
      </c>
      <c r="S13" s="5" t="s">
        <v>2</v>
      </c>
      <c r="T13" s="10">
        <f>SUM(D13,G13,J13,P13)</f>
        <v>5</v>
      </c>
      <c r="U13" s="65">
        <v>4</v>
      </c>
    </row>
    <row r="14" spans="1:21" ht="15.75" customHeight="1">
      <c r="A14" s="76"/>
      <c r="B14" s="39">
        <f>M5</f>
        <v>4</v>
      </c>
      <c r="C14" s="40" t="str">
        <f>L5</f>
        <v>:</v>
      </c>
      <c r="D14" s="41">
        <f>K5</f>
        <v>10</v>
      </c>
      <c r="E14" s="39">
        <f>M8</f>
        <v>7</v>
      </c>
      <c r="F14" s="40" t="str">
        <f>L8</f>
        <v>:</v>
      </c>
      <c r="G14" s="41">
        <f>K8</f>
        <v>10</v>
      </c>
      <c r="H14" s="39">
        <f>M11</f>
        <v>3</v>
      </c>
      <c r="I14" s="40" t="str">
        <f>L11</f>
        <v>:</v>
      </c>
      <c r="J14" s="41">
        <f>K11</f>
        <v>10</v>
      </c>
      <c r="K14" s="93"/>
      <c r="L14" s="94"/>
      <c r="M14" s="94"/>
      <c r="N14" s="39">
        <v>10</v>
      </c>
      <c r="O14" s="40" t="str">
        <f t="shared" si="2"/>
        <v>:</v>
      </c>
      <c r="P14" s="41">
        <v>8</v>
      </c>
      <c r="Q14" s="89"/>
      <c r="R14" s="119">
        <f>SUM(B14:B15,E14:E15,H14:H15,N14:N15)</f>
        <v>56</v>
      </c>
      <c r="S14" s="124" t="s">
        <v>2</v>
      </c>
      <c r="T14" s="117">
        <f>SUM(D14:D15,G14:G15,J14:J15,P14:P15)</f>
        <v>68</v>
      </c>
      <c r="U14" s="66"/>
    </row>
    <row r="15" spans="1:21" ht="20.25" customHeight="1">
      <c r="A15" s="77"/>
      <c r="B15" s="57">
        <f>M6</f>
        <v>3</v>
      </c>
      <c r="C15" s="46" t="str">
        <f>L6</f>
        <v>:</v>
      </c>
      <c r="D15" s="47">
        <f>K6</f>
        <v>10</v>
      </c>
      <c r="E15" s="45">
        <f>M9</f>
        <v>10</v>
      </c>
      <c r="F15" s="46" t="str">
        <f>L9</f>
        <v>:</v>
      </c>
      <c r="G15" s="47">
        <f>K9</f>
        <v>9</v>
      </c>
      <c r="H15" s="45">
        <f>M12</f>
        <v>9</v>
      </c>
      <c r="I15" s="46" t="str">
        <f>L12</f>
        <v>:</v>
      </c>
      <c r="J15" s="47">
        <f>K12</f>
        <v>10</v>
      </c>
      <c r="K15" s="95"/>
      <c r="L15" s="96"/>
      <c r="M15" s="96"/>
      <c r="N15" s="45">
        <v>10</v>
      </c>
      <c r="O15" s="46" t="str">
        <f t="shared" si="2"/>
        <v>:</v>
      </c>
      <c r="P15" s="47">
        <v>1</v>
      </c>
      <c r="Q15" s="90"/>
      <c r="R15" s="127"/>
      <c r="S15" s="128"/>
      <c r="T15" s="129"/>
      <c r="U15" s="67"/>
    </row>
    <row r="16" spans="1:21" ht="24.75" customHeight="1">
      <c r="A16" s="78" t="s">
        <v>46</v>
      </c>
      <c r="B16" s="7">
        <f>P4</f>
        <v>0</v>
      </c>
      <c r="C16" s="6" t="str">
        <f>O4</f>
        <v>:</v>
      </c>
      <c r="D16" s="8">
        <f>N4</f>
        <v>2</v>
      </c>
      <c r="E16" s="7">
        <f>P7</f>
        <v>0</v>
      </c>
      <c r="F16" s="6" t="str">
        <f>O7</f>
        <v>:</v>
      </c>
      <c r="G16" s="8">
        <f>N7</f>
        <v>2</v>
      </c>
      <c r="H16" s="7">
        <f>P10</f>
        <v>1</v>
      </c>
      <c r="I16" s="6" t="str">
        <f>O10</f>
        <v>:</v>
      </c>
      <c r="J16" s="8">
        <f>N10</f>
        <v>1</v>
      </c>
      <c r="K16" s="9">
        <f>P13</f>
        <v>0</v>
      </c>
      <c r="L16" s="5" t="str">
        <f>O13</f>
        <v>:</v>
      </c>
      <c r="M16" s="10">
        <f>N13</f>
        <v>2</v>
      </c>
      <c r="N16" s="93"/>
      <c r="O16" s="94"/>
      <c r="P16" s="94"/>
      <c r="Q16" s="89">
        <f>SUM(B16,E16,H16,K16)</f>
        <v>1</v>
      </c>
      <c r="R16" s="7">
        <f>SUM(B16,E16,H16,K16)</f>
        <v>1</v>
      </c>
      <c r="S16" s="6" t="s">
        <v>2</v>
      </c>
      <c r="T16" s="8">
        <f>SUM(D16,G16,J16,M16)</f>
        <v>7</v>
      </c>
      <c r="U16" s="66">
        <v>5</v>
      </c>
    </row>
    <row r="17" spans="1:21" ht="15.75" customHeight="1">
      <c r="A17" s="76"/>
      <c r="B17" s="39">
        <f>P5</f>
        <v>5</v>
      </c>
      <c r="C17" s="40" t="str">
        <f>O5</f>
        <v>:</v>
      </c>
      <c r="D17" s="41">
        <f>N5</f>
        <v>10</v>
      </c>
      <c r="E17" s="39">
        <f>P8</f>
        <v>5</v>
      </c>
      <c r="F17" s="40" t="str">
        <f>O8</f>
        <v>:</v>
      </c>
      <c r="G17" s="41">
        <f>N8</f>
        <v>10</v>
      </c>
      <c r="H17" s="39">
        <f>P11</f>
        <v>6</v>
      </c>
      <c r="I17" s="40" t="str">
        <f>O11</f>
        <v>:</v>
      </c>
      <c r="J17" s="41">
        <f>N11</f>
        <v>10</v>
      </c>
      <c r="K17" s="39">
        <f>P14</f>
        <v>8</v>
      </c>
      <c r="L17" s="40" t="str">
        <f>O14</f>
        <v>:</v>
      </c>
      <c r="M17" s="41">
        <f>N14</f>
        <v>10</v>
      </c>
      <c r="N17" s="93"/>
      <c r="O17" s="94"/>
      <c r="P17" s="94"/>
      <c r="Q17" s="89"/>
      <c r="R17" s="119">
        <f>SUM(B17:B18,E17:E18,H17:H18,K17:K18)</f>
        <v>47</v>
      </c>
      <c r="S17" s="124" t="s">
        <v>2</v>
      </c>
      <c r="T17" s="117">
        <f>SUM(D17:D18,G17:G18,J17:J18,M17:M18)</f>
        <v>75</v>
      </c>
      <c r="U17" s="66"/>
    </row>
    <row r="18" spans="1:21" ht="20.25" customHeight="1" thickBot="1">
      <c r="A18" s="105"/>
      <c r="B18" s="54">
        <f>P6</f>
        <v>7</v>
      </c>
      <c r="C18" s="55" t="str">
        <f>O6</f>
        <v>:</v>
      </c>
      <c r="D18" s="56">
        <f>N6</f>
        <v>10</v>
      </c>
      <c r="E18" s="54">
        <f>P9</f>
        <v>5</v>
      </c>
      <c r="F18" s="55" t="str">
        <f>O9</f>
        <v>:</v>
      </c>
      <c r="G18" s="56">
        <f>N9</f>
        <v>10</v>
      </c>
      <c r="H18" s="54">
        <f>P12</f>
        <v>10</v>
      </c>
      <c r="I18" s="55" t="str">
        <f>O12</f>
        <v>:</v>
      </c>
      <c r="J18" s="56">
        <f>N12</f>
        <v>5</v>
      </c>
      <c r="K18" s="54">
        <f>P15</f>
        <v>1</v>
      </c>
      <c r="L18" s="55" t="str">
        <f>O15</f>
        <v>:</v>
      </c>
      <c r="M18" s="56">
        <f>N15</f>
        <v>10</v>
      </c>
      <c r="N18" s="97"/>
      <c r="O18" s="98"/>
      <c r="P18" s="98"/>
      <c r="Q18" s="114"/>
      <c r="R18" s="123"/>
      <c r="S18" s="125"/>
      <c r="T18" s="126"/>
      <c r="U18" s="106"/>
    </row>
    <row r="19" spans="18:20" ht="12.75" customHeight="1">
      <c r="R19" s="32">
        <f>SUM(R5,R8,R11,R14,R17)</f>
        <v>311</v>
      </c>
      <c r="S19" s="32"/>
      <c r="T19" s="32">
        <f>SUM(T5,T8,T11,T14,T17)</f>
        <v>311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42">
    <mergeCell ref="S5:S6"/>
    <mergeCell ref="T5:T6"/>
    <mergeCell ref="R11:R12"/>
    <mergeCell ref="S11:S12"/>
    <mergeCell ref="T11:T12"/>
    <mergeCell ref="E3:G3"/>
    <mergeCell ref="H3:J3"/>
    <mergeCell ref="U4:U6"/>
    <mergeCell ref="S8:S9"/>
    <mergeCell ref="T8:T9"/>
    <mergeCell ref="Q4:Q6"/>
    <mergeCell ref="U7:U9"/>
    <mergeCell ref="R8:R9"/>
    <mergeCell ref="R5:R6"/>
    <mergeCell ref="K3:M3"/>
    <mergeCell ref="H10:J12"/>
    <mergeCell ref="Q7:Q9"/>
    <mergeCell ref="A4:A6"/>
    <mergeCell ref="E7:G9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N16:P18"/>
    <mergeCell ref="U10:U12"/>
    <mergeCell ref="R17:R18"/>
    <mergeCell ref="S17:S18"/>
    <mergeCell ref="T17:T18"/>
    <mergeCell ref="Q10:Q12"/>
    <mergeCell ref="A13:A15"/>
    <mergeCell ref="Q13:Q15"/>
    <mergeCell ref="U13:U15"/>
    <mergeCell ref="R14:R15"/>
    <mergeCell ref="S14:S15"/>
    <mergeCell ref="T14:T15"/>
    <mergeCell ref="K13:M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101" t="s">
        <v>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6.75" customHeight="1" thickBot="1"/>
    <row r="3" spans="1:18" ht="68.25" customHeight="1" thickBot="1">
      <c r="A3" s="2"/>
      <c r="B3" s="107" t="str">
        <f>A4</f>
        <v>Knihárstvo Hanzlík Trnava</v>
      </c>
      <c r="C3" s="85"/>
      <c r="D3" s="86"/>
      <c r="E3" s="84" t="str">
        <f>A7</f>
        <v>Sifoni</v>
      </c>
      <c r="F3" s="85"/>
      <c r="G3" s="86"/>
      <c r="H3" s="84" t="str">
        <f>A10</f>
        <v>Kankunen</v>
      </c>
      <c r="I3" s="85"/>
      <c r="J3" s="86"/>
      <c r="K3" s="85" t="str">
        <f>A13</f>
        <v>Matrix</v>
      </c>
      <c r="L3" s="85"/>
      <c r="M3" s="85"/>
      <c r="N3" s="26" t="s">
        <v>0</v>
      </c>
      <c r="O3" s="102" t="s">
        <v>3</v>
      </c>
      <c r="P3" s="103"/>
      <c r="Q3" s="104"/>
      <c r="R3" s="27" t="s">
        <v>1</v>
      </c>
    </row>
    <row r="4" spans="1:18" ht="29.25" customHeight="1">
      <c r="A4" s="78" t="s">
        <v>57</v>
      </c>
      <c r="B4" s="108"/>
      <c r="C4" s="109"/>
      <c r="D4" s="109"/>
      <c r="E4" s="18">
        <v>2</v>
      </c>
      <c r="F4" s="19" t="str">
        <f>IF(ISBLANK(E4),"",":")</f>
        <v>:</v>
      </c>
      <c r="G4" s="17">
        <v>0</v>
      </c>
      <c r="H4" s="18">
        <f>IF(H5&gt;J5,1,0)+IF(H6&gt;J6,1,0)</f>
        <v>2</v>
      </c>
      <c r="I4" s="19" t="str">
        <f aca="true" t="shared" si="0" ref="I4:I9">IF(ISBLANK(H4),"",":")</f>
        <v>:</v>
      </c>
      <c r="J4" s="17">
        <f>IF(H5&lt;J5,1,0)+IF(H6&lt;J6,1,0)</f>
        <v>0</v>
      </c>
      <c r="K4" s="18">
        <f>IF(K5&gt;M5,1,0)+IF(K6&gt;M6,1,0)</f>
        <v>2</v>
      </c>
      <c r="L4" s="19" t="str">
        <f aca="true" t="shared" si="1" ref="L4:L12">IF(ISBLANK(K4),"",":")</f>
        <v>:</v>
      </c>
      <c r="M4" s="17">
        <f>IF(K5&lt;M5,1,0)+IF(K6&lt;M6,1,0)</f>
        <v>0</v>
      </c>
      <c r="N4" s="121">
        <f>SUM(E4,H4,K4)</f>
        <v>6</v>
      </c>
      <c r="O4" s="36">
        <f>SUM(E4,H4,K4)</f>
        <v>6</v>
      </c>
      <c r="P4" s="37" t="s">
        <v>2</v>
      </c>
      <c r="Q4" s="38">
        <f>SUM(G4,J4,M4)</f>
        <v>0</v>
      </c>
      <c r="R4" s="49">
        <v>1</v>
      </c>
    </row>
    <row r="5" spans="1:18" ht="15.75" customHeight="1">
      <c r="A5" s="76"/>
      <c r="B5" s="110"/>
      <c r="C5" s="111"/>
      <c r="D5" s="111"/>
      <c r="E5" s="39">
        <v>10</v>
      </c>
      <c r="F5" s="40" t="str">
        <f>IF(ISBLANK(E5),"",":")</f>
        <v>:</v>
      </c>
      <c r="G5" s="41" t="s">
        <v>22</v>
      </c>
      <c r="H5" s="39">
        <v>10</v>
      </c>
      <c r="I5" s="40" t="str">
        <f t="shared" si="0"/>
        <v>:</v>
      </c>
      <c r="J5" s="41">
        <v>7</v>
      </c>
      <c r="K5" s="39">
        <v>10</v>
      </c>
      <c r="L5" s="40" t="str">
        <f t="shared" si="1"/>
        <v>:</v>
      </c>
      <c r="M5" s="42">
        <v>2</v>
      </c>
      <c r="N5" s="89"/>
      <c r="O5" s="119">
        <f>SUM(E5:E6,H5:H6,K5:K6)</f>
        <v>60</v>
      </c>
      <c r="P5" s="115" t="s">
        <v>2</v>
      </c>
      <c r="Q5" s="117">
        <f>SUM(G5:G6,J5:J6,M5:M6)</f>
        <v>21</v>
      </c>
      <c r="R5" s="34"/>
    </row>
    <row r="6" spans="1:18" ht="23.25" customHeight="1">
      <c r="A6" s="77"/>
      <c r="B6" s="112"/>
      <c r="C6" s="113"/>
      <c r="D6" s="113"/>
      <c r="E6" s="45">
        <v>10</v>
      </c>
      <c r="F6" s="46" t="str">
        <f>IF(ISBLANK(E6),"",":")</f>
        <v>:</v>
      </c>
      <c r="G6" s="47" t="s">
        <v>22</v>
      </c>
      <c r="H6" s="45">
        <v>10</v>
      </c>
      <c r="I6" s="46" t="str">
        <f t="shared" si="0"/>
        <v>:</v>
      </c>
      <c r="J6" s="47">
        <v>8</v>
      </c>
      <c r="K6" s="45">
        <v>10</v>
      </c>
      <c r="L6" s="46" t="str">
        <f t="shared" si="1"/>
        <v>:</v>
      </c>
      <c r="M6" s="48">
        <v>4</v>
      </c>
      <c r="N6" s="90"/>
      <c r="O6" s="120"/>
      <c r="P6" s="116"/>
      <c r="Q6" s="118"/>
      <c r="R6" s="64"/>
    </row>
    <row r="7" spans="1:18" ht="29.25" customHeight="1">
      <c r="A7" s="78" t="s">
        <v>52</v>
      </c>
      <c r="B7" s="9">
        <f>G4</f>
        <v>0</v>
      </c>
      <c r="C7" s="5" t="str">
        <f>F4</f>
        <v>:</v>
      </c>
      <c r="D7" s="10">
        <f>E4</f>
        <v>2</v>
      </c>
      <c r="E7" s="91"/>
      <c r="F7" s="92"/>
      <c r="G7" s="92"/>
      <c r="H7" s="9">
        <f>IF(H8&gt;J8,1,0)+IF(H9&gt;J9,1,0)</f>
        <v>1</v>
      </c>
      <c r="I7" s="5" t="str">
        <f t="shared" si="0"/>
        <v>:</v>
      </c>
      <c r="J7" s="10">
        <f>IF(H8&lt;J8,1,0)+IF(H9&lt;J9,1,0)</f>
        <v>1</v>
      </c>
      <c r="K7" s="9">
        <f>IF(K8&gt;M8,1,0)+IF(K9&gt;M9,1,0)</f>
        <v>2</v>
      </c>
      <c r="L7" s="5" t="str">
        <f t="shared" si="1"/>
        <v>:</v>
      </c>
      <c r="M7" s="10">
        <f>IF(K8&lt;M8,1,0)+IF(K9&lt;M9,1,0)</f>
        <v>0</v>
      </c>
      <c r="N7" s="88">
        <f>SUM(B7,H7,K7)</f>
        <v>3</v>
      </c>
      <c r="O7" s="50">
        <f>SUM(B7,H7,K7)</f>
        <v>3</v>
      </c>
      <c r="P7" s="51" t="s">
        <v>2</v>
      </c>
      <c r="Q7" s="52">
        <f>SUM(D7,J7,M7)</f>
        <v>3</v>
      </c>
      <c r="R7" s="122">
        <v>2</v>
      </c>
    </row>
    <row r="8" spans="1:18" ht="15.75" customHeight="1">
      <c r="A8" s="76"/>
      <c r="B8" s="39" t="str">
        <f>G5</f>
        <v>?</v>
      </c>
      <c r="C8" s="40" t="str">
        <f>F5</f>
        <v>:</v>
      </c>
      <c r="D8" s="41">
        <f>E5</f>
        <v>10</v>
      </c>
      <c r="E8" s="93"/>
      <c r="F8" s="94"/>
      <c r="G8" s="94"/>
      <c r="H8" s="39">
        <v>10</v>
      </c>
      <c r="I8" s="40" t="str">
        <f t="shared" si="0"/>
        <v>:</v>
      </c>
      <c r="J8" s="41">
        <v>3</v>
      </c>
      <c r="K8" s="39">
        <v>10</v>
      </c>
      <c r="L8" s="40" t="str">
        <f t="shared" si="1"/>
        <v>:</v>
      </c>
      <c r="M8" s="41">
        <v>5</v>
      </c>
      <c r="N8" s="89"/>
      <c r="O8" s="43">
        <f>SUM(B8:B9,H8:H9,K8:K9)</f>
        <v>37</v>
      </c>
      <c r="P8" s="53" t="s">
        <v>2</v>
      </c>
      <c r="Q8" s="44">
        <f>SUM(D8:D9,J8:J9,M8:M9)</f>
        <v>47</v>
      </c>
      <c r="R8" s="34"/>
    </row>
    <row r="9" spans="1:20" ht="23.25" customHeight="1">
      <c r="A9" s="77"/>
      <c r="B9" s="45" t="str">
        <f>G6</f>
        <v>?</v>
      </c>
      <c r="C9" s="46" t="str">
        <f>F6</f>
        <v>:</v>
      </c>
      <c r="D9" s="47">
        <f>E6</f>
        <v>10</v>
      </c>
      <c r="E9" s="95"/>
      <c r="F9" s="96"/>
      <c r="G9" s="96"/>
      <c r="H9" s="45">
        <v>7</v>
      </c>
      <c r="I9" s="46" t="str">
        <f t="shared" si="0"/>
        <v>:</v>
      </c>
      <c r="J9" s="47">
        <v>10</v>
      </c>
      <c r="K9" s="45">
        <v>10</v>
      </c>
      <c r="L9" s="46" t="str">
        <f t="shared" si="1"/>
        <v>:</v>
      </c>
      <c r="M9" s="48">
        <v>9</v>
      </c>
      <c r="N9" s="90"/>
      <c r="O9" s="130" t="str">
        <f>CONCATENATE("+",S9-T9," míče")</f>
        <v>+4 míče</v>
      </c>
      <c r="P9" s="116"/>
      <c r="Q9" s="131"/>
      <c r="R9" s="64"/>
      <c r="S9" s="1">
        <f>SUM(H8:H9)</f>
        <v>17</v>
      </c>
      <c r="T9" s="1">
        <f>SUM(J8:J9)</f>
        <v>13</v>
      </c>
    </row>
    <row r="10" spans="1:18" ht="29.25" customHeight="1">
      <c r="A10" s="78" t="s">
        <v>51</v>
      </c>
      <c r="B10" s="9">
        <f>J4</f>
        <v>0</v>
      </c>
      <c r="C10" s="5" t="str">
        <f>I4</f>
        <v>:</v>
      </c>
      <c r="D10" s="10">
        <f>H4</f>
        <v>2</v>
      </c>
      <c r="E10" s="9">
        <f>J7</f>
        <v>1</v>
      </c>
      <c r="F10" s="5" t="str">
        <f>I7</f>
        <v>:</v>
      </c>
      <c r="G10" s="10">
        <f>H7</f>
        <v>1</v>
      </c>
      <c r="H10" s="91"/>
      <c r="I10" s="92"/>
      <c r="J10" s="92"/>
      <c r="K10" s="9">
        <f>IF(K11&gt;M11,1,0)+IF(K12&gt;M12,1,0)</f>
        <v>2</v>
      </c>
      <c r="L10" s="5" t="str">
        <f t="shared" si="1"/>
        <v>:</v>
      </c>
      <c r="M10" s="10">
        <f>IF(K11&lt;M11,1,0)+IF(K12&lt;M12,1,0)</f>
        <v>0</v>
      </c>
      <c r="N10" s="88">
        <f>SUM(B10,E10,K10)</f>
        <v>3</v>
      </c>
      <c r="O10" s="9">
        <f>SUM(B10,E10,K10)</f>
        <v>3</v>
      </c>
      <c r="P10" s="5" t="s">
        <v>2</v>
      </c>
      <c r="Q10" s="10">
        <f>SUM(D10,G10,M10)</f>
        <v>3</v>
      </c>
      <c r="R10" s="65">
        <v>4</v>
      </c>
    </row>
    <row r="11" spans="1:18" ht="15.75" customHeight="1">
      <c r="A11" s="76"/>
      <c r="B11" s="39">
        <f>J5</f>
        <v>7</v>
      </c>
      <c r="C11" s="40" t="str">
        <f>I5</f>
        <v>:</v>
      </c>
      <c r="D11" s="41">
        <f>H5</f>
        <v>10</v>
      </c>
      <c r="E11" s="39">
        <f>J8</f>
        <v>3</v>
      </c>
      <c r="F11" s="40" t="str">
        <f>I8</f>
        <v>:</v>
      </c>
      <c r="G11" s="41">
        <f>H8</f>
        <v>10</v>
      </c>
      <c r="H11" s="93"/>
      <c r="I11" s="94"/>
      <c r="J11" s="94"/>
      <c r="K11" s="39">
        <v>10</v>
      </c>
      <c r="L11" s="40" t="str">
        <f t="shared" si="1"/>
        <v>:</v>
      </c>
      <c r="M11" s="41">
        <v>5</v>
      </c>
      <c r="N11" s="89"/>
      <c r="O11" s="43">
        <f>SUM(B11:B12,E11:E12,K11:K12)</f>
        <v>48</v>
      </c>
      <c r="P11" s="53" t="s">
        <v>2</v>
      </c>
      <c r="Q11" s="44">
        <f>SUM(D11:D12,G11:G12,M11:M12)</f>
        <v>51</v>
      </c>
      <c r="R11" s="66"/>
    </row>
    <row r="12" spans="1:20" ht="23.25" customHeight="1">
      <c r="A12" s="77"/>
      <c r="B12" s="45">
        <f>J6</f>
        <v>8</v>
      </c>
      <c r="C12" s="46" t="str">
        <f>I6</f>
        <v>:</v>
      </c>
      <c r="D12" s="47">
        <f>H6</f>
        <v>10</v>
      </c>
      <c r="E12" s="45">
        <f>J9</f>
        <v>10</v>
      </c>
      <c r="F12" s="46" t="str">
        <f>I9</f>
        <v>:</v>
      </c>
      <c r="G12" s="47">
        <f>H9</f>
        <v>7</v>
      </c>
      <c r="H12" s="95"/>
      <c r="I12" s="96"/>
      <c r="J12" s="96"/>
      <c r="K12" s="45">
        <v>10</v>
      </c>
      <c r="L12" s="46" t="str">
        <f t="shared" si="1"/>
        <v>:</v>
      </c>
      <c r="M12" s="47">
        <v>9</v>
      </c>
      <c r="N12" s="90"/>
      <c r="O12" s="130" t="str">
        <f>CONCATENATE(S12-T12," míče")</f>
        <v>-4 míče</v>
      </c>
      <c r="P12" s="116"/>
      <c r="Q12" s="131"/>
      <c r="R12" s="67"/>
      <c r="S12" s="1">
        <f>SUM(E11:E12)</f>
        <v>13</v>
      </c>
      <c r="T12" s="1">
        <f>SUM(G11:G12)</f>
        <v>17</v>
      </c>
    </row>
    <row r="13" spans="1:18" ht="29.25" customHeight="1">
      <c r="A13" s="78" t="s">
        <v>62</v>
      </c>
      <c r="B13" s="9">
        <f>M4</f>
        <v>0</v>
      </c>
      <c r="C13" s="5" t="str">
        <f>L4</f>
        <v>:</v>
      </c>
      <c r="D13" s="10">
        <f>K4</f>
        <v>2</v>
      </c>
      <c r="E13" s="9">
        <f>M7</f>
        <v>0</v>
      </c>
      <c r="F13" s="5" t="str">
        <f>L7</f>
        <v>:</v>
      </c>
      <c r="G13" s="10">
        <f>K7</f>
        <v>2</v>
      </c>
      <c r="H13" s="9">
        <f>M10</f>
        <v>0</v>
      </c>
      <c r="I13" s="5" t="str">
        <f>L10</f>
        <v>:</v>
      </c>
      <c r="J13" s="10">
        <f>K10</f>
        <v>2</v>
      </c>
      <c r="K13" s="91"/>
      <c r="L13" s="92"/>
      <c r="M13" s="92"/>
      <c r="N13" s="88">
        <f>SUM(B13,E13,H13)</f>
        <v>0</v>
      </c>
      <c r="O13" s="9">
        <f>SUM(B13,E13,H13)</f>
        <v>0</v>
      </c>
      <c r="P13" s="5" t="s">
        <v>2</v>
      </c>
      <c r="Q13" s="10">
        <f>SUM(D13,G13,J13)</f>
        <v>6</v>
      </c>
      <c r="R13" s="65">
        <v>3</v>
      </c>
    </row>
    <row r="14" spans="1:18" ht="15.75" customHeight="1">
      <c r="A14" s="76"/>
      <c r="B14" s="39">
        <f>M5</f>
        <v>2</v>
      </c>
      <c r="C14" s="40" t="str">
        <f>L5</f>
        <v>:</v>
      </c>
      <c r="D14" s="41">
        <f>K5</f>
        <v>10</v>
      </c>
      <c r="E14" s="39">
        <f>M8</f>
        <v>5</v>
      </c>
      <c r="F14" s="40" t="str">
        <f>L8</f>
        <v>:</v>
      </c>
      <c r="G14" s="41">
        <f>K8</f>
        <v>10</v>
      </c>
      <c r="H14" s="39">
        <f>M11</f>
        <v>5</v>
      </c>
      <c r="I14" s="40" t="str">
        <f>L11</f>
        <v>:</v>
      </c>
      <c r="J14" s="41">
        <f>K11</f>
        <v>10</v>
      </c>
      <c r="K14" s="93"/>
      <c r="L14" s="94"/>
      <c r="M14" s="94"/>
      <c r="N14" s="89"/>
      <c r="O14" s="119">
        <f>SUM(B14:B15,E14:E15,H14:H15)</f>
        <v>34</v>
      </c>
      <c r="P14" s="124" t="s">
        <v>2</v>
      </c>
      <c r="Q14" s="117">
        <f>SUM(D14:D15,G14:G15,J14:J15)</f>
        <v>60</v>
      </c>
      <c r="R14" s="66"/>
    </row>
    <row r="15" spans="1:18" ht="23.25" customHeight="1" thickBot="1">
      <c r="A15" s="105"/>
      <c r="B15" s="54">
        <f>M6</f>
        <v>4</v>
      </c>
      <c r="C15" s="55" t="str">
        <f>L6</f>
        <v>:</v>
      </c>
      <c r="D15" s="56">
        <f>K6</f>
        <v>10</v>
      </c>
      <c r="E15" s="54">
        <f>M9</f>
        <v>9</v>
      </c>
      <c r="F15" s="55" t="str">
        <f>L9</f>
        <v>:</v>
      </c>
      <c r="G15" s="56">
        <f>K9</f>
        <v>10</v>
      </c>
      <c r="H15" s="54">
        <f>M12</f>
        <v>9</v>
      </c>
      <c r="I15" s="55" t="str">
        <f>L12</f>
        <v>:</v>
      </c>
      <c r="J15" s="56">
        <f>K12</f>
        <v>10</v>
      </c>
      <c r="K15" s="97"/>
      <c r="L15" s="98"/>
      <c r="M15" s="98"/>
      <c r="N15" s="114"/>
      <c r="O15" s="123"/>
      <c r="P15" s="125"/>
      <c r="Q15" s="126"/>
      <c r="R15" s="106"/>
    </row>
    <row r="16" spans="15:17" ht="12.75">
      <c r="O16" s="32">
        <f>SUM(O5,O8,O11,O14)</f>
        <v>179</v>
      </c>
      <c r="P16" s="32"/>
      <c r="Q16" s="32">
        <f>SUM(Q5,Q8,Q11,Q14)</f>
        <v>179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0">
    <mergeCell ref="K13:M15"/>
    <mergeCell ref="R10:R12"/>
    <mergeCell ref="O14:O15"/>
    <mergeCell ref="P14:P15"/>
    <mergeCell ref="Q14:Q15"/>
    <mergeCell ref="N10:N12"/>
    <mergeCell ref="O12:Q12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H10:J12"/>
    <mergeCell ref="N7:N9"/>
    <mergeCell ref="A4:A6"/>
    <mergeCell ref="E7:G9"/>
    <mergeCell ref="E3:G3"/>
    <mergeCell ref="H3:J3"/>
    <mergeCell ref="R4:R6"/>
    <mergeCell ref="N4:N6"/>
    <mergeCell ref="R7:R9"/>
    <mergeCell ref="O5:O6"/>
    <mergeCell ref="O9:Q9"/>
    <mergeCell ref="P5:P6"/>
    <mergeCell ref="Q5:Q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101" t="s">
        <v>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6.75" customHeight="1" thickBot="1"/>
    <row r="3" spans="1:18" ht="68.25" customHeight="1" thickBot="1">
      <c r="A3" s="2"/>
      <c r="B3" s="107" t="str">
        <f>A4</f>
        <v>Bystřička A</v>
      </c>
      <c r="C3" s="85"/>
      <c r="D3" s="86"/>
      <c r="E3" s="84" t="str">
        <f>A7</f>
        <v>P.K.J.</v>
      </c>
      <c r="F3" s="85"/>
      <c r="G3" s="86"/>
      <c r="H3" s="84" t="str">
        <f>A10</f>
        <v>NK Val.Mez. junioři</v>
      </c>
      <c r="I3" s="85"/>
      <c r="J3" s="86"/>
      <c r="K3" s="85" t="str">
        <f>A13</f>
        <v>Sporťáci</v>
      </c>
      <c r="L3" s="85"/>
      <c r="M3" s="85"/>
      <c r="N3" s="26" t="s">
        <v>0</v>
      </c>
      <c r="O3" s="102" t="s">
        <v>3</v>
      </c>
      <c r="P3" s="103"/>
      <c r="Q3" s="104"/>
      <c r="R3" s="27" t="s">
        <v>1</v>
      </c>
    </row>
    <row r="4" spans="1:18" ht="29.25" customHeight="1">
      <c r="A4" s="78" t="s">
        <v>41</v>
      </c>
      <c r="B4" s="108"/>
      <c r="C4" s="109"/>
      <c r="D4" s="109"/>
      <c r="E4" s="18">
        <f>IF(E5&gt;G5,1,0)+IF(E6&gt;G6,1,0)</f>
        <v>1</v>
      </c>
      <c r="F4" s="19" t="str">
        <f>IF(ISBLANK(E4),"",":")</f>
        <v>:</v>
      </c>
      <c r="G4" s="17">
        <f>IF(E5&lt;G5,1,0)+IF(E6&lt;G6,1,0)</f>
        <v>1</v>
      </c>
      <c r="H4" s="18">
        <f>IF(H5&gt;J5,1,0)+IF(H6&gt;J6,1,0)</f>
        <v>2</v>
      </c>
      <c r="I4" s="19" t="str">
        <f aca="true" t="shared" si="0" ref="I4:I9">IF(ISBLANK(H4),"",":")</f>
        <v>:</v>
      </c>
      <c r="J4" s="17">
        <f>IF(H5&lt;J5,1,0)+IF(H6&lt;J6,1,0)</f>
        <v>0</v>
      </c>
      <c r="K4" s="18">
        <f>IF(K5&gt;M5,1,0)+IF(K6&gt;M6,1,0)</f>
        <v>2</v>
      </c>
      <c r="L4" s="19" t="str">
        <f aca="true" t="shared" si="1" ref="L4:L12">IF(ISBLANK(K4),"",":")</f>
        <v>:</v>
      </c>
      <c r="M4" s="17">
        <f>IF(K5&lt;M5,1,0)+IF(K6&lt;M6,1,0)</f>
        <v>0</v>
      </c>
      <c r="N4" s="121">
        <f>SUM(E4,H4,K4)</f>
        <v>5</v>
      </c>
      <c r="O4" s="36">
        <f>SUM(E4,H4,K4)</f>
        <v>5</v>
      </c>
      <c r="P4" s="37" t="s">
        <v>2</v>
      </c>
      <c r="Q4" s="38">
        <f>SUM(G4,J4,M4)</f>
        <v>1</v>
      </c>
      <c r="R4" s="49">
        <v>1</v>
      </c>
    </row>
    <row r="5" spans="1:18" ht="15.75" customHeight="1">
      <c r="A5" s="76"/>
      <c r="B5" s="110"/>
      <c r="C5" s="111"/>
      <c r="D5" s="111"/>
      <c r="E5" s="39">
        <v>8</v>
      </c>
      <c r="F5" s="40" t="str">
        <f>IF(ISBLANK(E5),"",":")</f>
        <v>:</v>
      </c>
      <c r="G5" s="41">
        <v>10</v>
      </c>
      <c r="H5" s="39">
        <v>10</v>
      </c>
      <c r="I5" s="40" t="str">
        <f t="shared" si="0"/>
        <v>:</v>
      </c>
      <c r="J5" s="41">
        <v>4</v>
      </c>
      <c r="K5" s="39">
        <v>10</v>
      </c>
      <c r="L5" s="40" t="str">
        <f t="shared" si="1"/>
        <v>:</v>
      </c>
      <c r="M5" s="42">
        <v>5</v>
      </c>
      <c r="N5" s="89"/>
      <c r="O5" s="43">
        <f>SUM(E5:E6,H5:H6,K5:K6)</f>
        <v>58</v>
      </c>
      <c r="P5" s="53" t="s">
        <v>2</v>
      </c>
      <c r="Q5" s="44">
        <f>SUM(G5:G6,J5:J6,M5:M6)</f>
        <v>34</v>
      </c>
      <c r="R5" s="34"/>
    </row>
    <row r="6" spans="1:18" ht="23.25" customHeight="1">
      <c r="A6" s="77"/>
      <c r="B6" s="112"/>
      <c r="C6" s="113"/>
      <c r="D6" s="113"/>
      <c r="E6" s="45">
        <v>10</v>
      </c>
      <c r="F6" s="46" t="str">
        <f>IF(ISBLANK(E6),"",":")</f>
        <v>:</v>
      </c>
      <c r="G6" s="47">
        <v>8</v>
      </c>
      <c r="H6" s="45">
        <v>10</v>
      </c>
      <c r="I6" s="46" t="str">
        <f t="shared" si="0"/>
        <v>:</v>
      </c>
      <c r="J6" s="47">
        <v>3</v>
      </c>
      <c r="K6" s="45">
        <v>10</v>
      </c>
      <c r="L6" s="46" t="str">
        <f t="shared" si="1"/>
        <v>:</v>
      </c>
      <c r="M6" s="48">
        <v>4</v>
      </c>
      <c r="N6" s="90"/>
      <c r="O6" s="130" t="str">
        <f>CONCATENATE("+",O5-Q5," míče")</f>
        <v>+24 míče</v>
      </c>
      <c r="P6" s="116"/>
      <c r="Q6" s="131"/>
      <c r="R6" s="64"/>
    </row>
    <row r="7" spans="1:18" ht="29.25" customHeight="1">
      <c r="A7" s="78" t="s">
        <v>50</v>
      </c>
      <c r="B7" s="9">
        <f>G4</f>
        <v>1</v>
      </c>
      <c r="C7" s="5" t="str">
        <f>F4</f>
        <v>:</v>
      </c>
      <c r="D7" s="10">
        <f>E4</f>
        <v>1</v>
      </c>
      <c r="E7" s="91"/>
      <c r="F7" s="92"/>
      <c r="G7" s="92"/>
      <c r="H7" s="9">
        <f>IF(H8&gt;J8,1,0)+IF(H9&gt;J9,1,0)</f>
        <v>2</v>
      </c>
      <c r="I7" s="5" t="str">
        <f t="shared" si="0"/>
        <v>:</v>
      </c>
      <c r="J7" s="10">
        <f>IF(H8&lt;J8,1,0)+IF(H9&lt;J9,1,0)</f>
        <v>0</v>
      </c>
      <c r="K7" s="9">
        <f>IF(K8&gt;M8,1,0)+IF(K9&gt;M9,1,0)</f>
        <v>2</v>
      </c>
      <c r="L7" s="5" t="str">
        <f t="shared" si="1"/>
        <v>:</v>
      </c>
      <c r="M7" s="10">
        <f>IF(K8&lt;M8,1,0)+IF(K9&lt;M9,1,0)</f>
        <v>0</v>
      </c>
      <c r="N7" s="88">
        <f>SUM(B7,H7,K7)</f>
        <v>5</v>
      </c>
      <c r="O7" s="50">
        <f>SUM(B7,H7,K7)</f>
        <v>5</v>
      </c>
      <c r="P7" s="51" t="s">
        <v>2</v>
      </c>
      <c r="Q7" s="52">
        <f>SUM(D7,J7,M7)</f>
        <v>1</v>
      </c>
      <c r="R7" s="122">
        <v>2</v>
      </c>
    </row>
    <row r="8" spans="1:18" ht="15.75" customHeight="1">
      <c r="A8" s="76"/>
      <c r="B8" s="39">
        <f>G5</f>
        <v>10</v>
      </c>
      <c r="C8" s="40" t="str">
        <f>F5</f>
        <v>:</v>
      </c>
      <c r="D8" s="41">
        <f>E5</f>
        <v>8</v>
      </c>
      <c r="E8" s="93"/>
      <c r="F8" s="94"/>
      <c r="G8" s="94"/>
      <c r="H8" s="39">
        <v>10</v>
      </c>
      <c r="I8" s="40" t="str">
        <f t="shared" si="0"/>
        <v>:</v>
      </c>
      <c r="J8" s="41">
        <v>5</v>
      </c>
      <c r="K8" s="39">
        <v>10</v>
      </c>
      <c r="L8" s="40" t="str">
        <f t="shared" si="1"/>
        <v>:</v>
      </c>
      <c r="M8" s="41">
        <v>8</v>
      </c>
      <c r="N8" s="89"/>
      <c r="O8" s="43">
        <f>SUM(B8:B9,H8:H9,K8:K9)</f>
        <v>58</v>
      </c>
      <c r="P8" s="53" t="s">
        <v>2</v>
      </c>
      <c r="Q8" s="44">
        <f>SUM(D8:D9,J8:J9,M8:M9)</f>
        <v>45</v>
      </c>
      <c r="R8" s="34"/>
    </row>
    <row r="9" spans="1:18" ht="23.25" customHeight="1">
      <c r="A9" s="77"/>
      <c r="B9" s="45">
        <f>G6</f>
        <v>8</v>
      </c>
      <c r="C9" s="46" t="str">
        <f>F6</f>
        <v>:</v>
      </c>
      <c r="D9" s="47">
        <f>E6</f>
        <v>10</v>
      </c>
      <c r="E9" s="95"/>
      <c r="F9" s="96"/>
      <c r="G9" s="96"/>
      <c r="H9" s="45">
        <v>10</v>
      </c>
      <c r="I9" s="46" t="str">
        <f t="shared" si="0"/>
        <v>:</v>
      </c>
      <c r="J9" s="47">
        <v>9</v>
      </c>
      <c r="K9" s="45">
        <v>10</v>
      </c>
      <c r="L9" s="46" t="str">
        <f t="shared" si="1"/>
        <v>:</v>
      </c>
      <c r="M9" s="48">
        <v>5</v>
      </c>
      <c r="N9" s="90"/>
      <c r="O9" s="130" t="str">
        <f>CONCATENATE("-",O8-Q8," míčů")</f>
        <v>-13 míčů</v>
      </c>
      <c r="P9" s="116"/>
      <c r="Q9" s="131"/>
      <c r="R9" s="64"/>
    </row>
    <row r="10" spans="1:18" ht="29.25" customHeight="1">
      <c r="A10" s="78" t="s">
        <v>54</v>
      </c>
      <c r="B10" s="9">
        <f>J4</f>
        <v>0</v>
      </c>
      <c r="C10" s="5" t="str">
        <f>I4</f>
        <v>:</v>
      </c>
      <c r="D10" s="10">
        <f>H4</f>
        <v>2</v>
      </c>
      <c r="E10" s="9">
        <f>J7</f>
        <v>0</v>
      </c>
      <c r="F10" s="5" t="str">
        <f>I7</f>
        <v>:</v>
      </c>
      <c r="G10" s="10">
        <f>H7</f>
        <v>2</v>
      </c>
      <c r="H10" s="91"/>
      <c r="I10" s="92"/>
      <c r="J10" s="92"/>
      <c r="K10" s="9">
        <f>IF(K11&gt;M11,1,0)+IF(K12&gt;M12,1,0)</f>
        <v>0</v>
      </c>
      <c r="L10" s="5" t="str">
        <f t="shared" si="1"/>
        <v>:</v>
      </c>
      <c r="M10" s="10">
        <f>IF(K11&lt;M11,1,0)+IF(K12&lt;M12,1,0)</f>
        <v>2</v>
      </c>
      <c r="N10" s="88">
        <f>SUM(B10,E10,K10)</f>
        <v>0</v>
      </c>
      <c r="O10" s="9">
        <f>SUM(B10,E10,K10)</f>
        <v>0</v>
      </c>
      <c r="P10" s="5" t="s">
        <v>2</v>
      </c>
      <c r="Q10" s="10">
        <f>SUM(D10,G10,M10)</f>
        <v>6</v>
      </c>
      <c r="R10" s="65">
        <v>4</v>
      </c>
    </row>
    <row r="11" spans="1:18" ht="15.75" customHeight="1">
      <c r="A11" s="76"/>
      <c r="B11" s="39">
        <f>J5</f>
        <v>4</v>
      </c>
      <c r="C11" s="40" t="str">
        <f>I5</f>
        <v>:</v>
      </c>
      <c r="D11" s="41">
        <f>H5</f>
        <v>10</v>
      </c>
      <c r="E11" s="39">
        <f>J8</f>
        <v>5</v>
      </c>
      <c r="F11" s="40" t="str">
        <f>I8</f>
        <v>:</v>
      </c>
      <c r="G11" s="41">
        <f>H8</f>
        <v>10</v>
      </c>
      <c r="H11" s="93"/>
      <c r="I11" s="94"/>
      <c r="J11" s="94"/>
      <c r="K11" s="39">
        <v>9</v>
      </c>
      <c r="L11" s="40" t="str">
        <f t="shared" si="1"/>
        <v>:</v>
      </c>
      <c r="M11" s="41">
        <v>10</v>
      </c>
      <c r="N11" s="89"/>
      <c r="O11" s="119">
        <f>SUM(B11:B12,E11:E12,K11:K12)</f>
        <v>38</v>
      </c>
      <c r="P11" s="115" t="s">
        <v>2</v>
      </c>
      <c r="Q11" s="117">
        <f>SUM(D11:D12,G11:G12,M11:M12)</f>
        <v>60</v>
      </c>
      <c r="R11" s="66"/>
    </row>
    <row r="12" spans="1:18" ht="23.25" customHeight="1">
      <c r="A12" s="77"/>
      <c r="B12" s="45">
        <f>J6</f>
        <v>3</v>
      </c>
      <c r="C12" s="46" t="str">
        <f>I6</f>
        <v>:</v>
      </c>
      <c r="D12" s="47">
        <f>H6</f>
        <v>10</v>
      </c>
      <c r="E12" s="45">
        <f>J9</f>
        <v>9</v>
      </c>
      <c r="F12" s="46" t="str">
        <f>I9</f>
        <v>:</v>
      </c>
      <c r="G12" s="47">
        <f>H9</f>
        <v>10</v>
      </c>
      <c r="H12" s="95"/>
      <c r="I12" s="96"/>
      <c r="J12" s="96"/>
      <c r="K12" s="45">
        <v>8</v>
      </c>
      <c r="L12" s="46" t="str">
        <f t="shared" si="1"/>
        <v>:</v>
      </c>
      <c r="M12" s="47">
        <v>10</v>
      </c>
      <c r="N12" s="90"/>
      <c r="O12" s="120"/>
      <c r="P12" s="116"/>
      <c r="Q12" s="118"/>
      <c r="R12" s="67"/>
    </row>
    <row r="13" spans="1:18" ht="29.25" customHeight="1">
      <c r="A13" s="78" t="s">
        <v>63</v>
      </c>
      <c r="B13" s="9">
        <f>M4</f>
        <v>0</v>
      </c>
      <c r="C13" s="5" t="str">
        <f>L4</f>
        <v>:</v>
      </c>
      <c r="D13" s="10">
        <f>K4</f>
        <v>2</v>
      </c>
      <c r="E13" s="9">
        <f>M7</f>
        <v>0</v>
      </c>
      <c r="F13" s="5" t="str">
        <f>L7</f>
        <v>:</v>
      </c>
      <c r="G13" s="10">
        <f>K7</f>
        <v>2</v>
      </c>
      <c r="H13" s="9">
        <f>M10</f>
        <v>2</v>
      </c>
      <c r="I13" s="5" t="str">
        <f>L10</f>
        <v>:</v>
      </c>
      <c r="J13" s="10">
        <f>K10</f>
        <v>0</v>
      </c>
      <c r="K13" s="91"/>
      <c r="L13" s="92"/>
      <c r="M13" s="92"/>
      <c r="N13" s="88">
        <f>SUM(B13,E13,H13)</f>
        <v>2</v>
      </c>
      <c r="O13" s="9">
        <f>SUM(B13,E13,H13)</f>
        <v>2</v>
      </c>
      <c r="P13" s="5" t="s">
        <v>2</v>
      </c>
      <c r="Q13" s="10">
        <f>SUM(D13,G13,J13)</f>
        <v>4</v>
      </c>
      <c r="R13" s="65">
        <v>3</v>
      </c>
    </row>
    <row r="14" spans="1:18" ht="15.75" customHeight="1">
      <c r="A14" s="76"/>
      <c r="B14" s="39">
        <f>M5</f>
        <v>5</v>
      </c>
      <c r="C14" s="40" t="str">
        <f>L5</f>
        <v>:</v>
      </c>
      <c r="D14" s="41">
        <f>K5</f>
        <v>10</v>
      </c>
      <c r="E14" s="39">
        <f>M8</f>
        <v>8</v>
      </c>
      <c r="F14" s="40" t="str">
        <f>L8</f>
        <v>:</v>
      </c>
      <c r="G14" s="41">
        <f>K8</f>
        <v>10</v>
      </c>
      <c r="H14" s="39">
        <f>M11</f>
        <v>10</v>
      </c>
      <c r="I14" s="40" t="str">
        <f>L11</f>
        <v>:</v>
      </c>
      <c r="J14" s="41">
        <f>K11</f>
        <v>9</v>
      </c>
      <c r="K14" s="93"/>
      <c r="L14" s="94"/>
      <c r="M14" s="94"/>
      <c r="N14" s="89"/>
      <c r="O14" s="119">
        <f>SUM(B14:B15,E14:E15,H14:H15)</f>
        <v>42</v>
      </c>
      <c r="P14" s="124" t="s">
        <v>2</v>
      </c>
      <c r="Q14" s="117">
        <f>SUM(D14:D15,G14:G15,J14:J15)</f>
        <v>57</v>
      </c>
      <c r="R14" s="66"/>
    </row>
    <row r="15" spans="1:18" ht="23.25" customHeight="1" thickBot="1">
      <c r="A15" s="105"/>
      <c r="B15" s="54">
        <f>M6</f>
        <v>4</v>
      </c>
      <c r="C15" s="55" t="str">
        <f>L6</f>
        <v>:</v>
      </c>
      <c r="D15" s="56">
        <f>K6</f>
        <v>10</v>
      </c>
      <c r="E15" s="54">
        <f>M9</f>
        <v>5</v>
      </c>
      <c r="F15" s="55" t="str">
        <f>L9</f>
        <v>:</v>
      </c>
      <c r="G15" s="56">
        <f>K9</f>
        <v>10</v>
      </c>
      <c r="H15" s="54">
        <f>M12</f>
        <v>10</v>
      </c>
      <c r="I15" s="55" t="str">
        <f>L12</f>
        <v>:</v>
      </c>
      <c r="J15" s="56">
        <f>K12</f>
        <v>8</v>
      </c>
      <c r="K15" s="97"/>
      <c r="L15" s="98"/>
      <c r="M15" s="98"/>
      <c r="N15" s="114"/>
      <c r="O15" s="123"/>
      <c r="P15" s="125"/>
      <c r="Q15" s="126"/>
      <c r="R15" s="106"/>
    </row>
    <row r="16" spans="15:17" ht="12.75">
      <c r="O16" s="32">
        <f>SUM(O5,O8,O11,O14)</f>
        <v>196</v>
      </c>
      <c r="P16" s="32"/>
      <c r="Q16" s="32">
        <f>SUM(Q5,Q8,Q11,Q14)</f>
        <v>196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0">
    <mergeCell ref="R7:R9"/>
    <mergeCell ref="O9:Q9"/>
    <mergeCell ref="O6:Q6"/>
    <mergeCell ref="E3:G3"/>
    <mergeCell ref="H3:J3"/>
    <mergeCell ref="R4:R6"/>
    <mergeCell ref="N4:N6"/>
    <mergeCell ref="H10:J12"/>
    <mergeCell ref="N7:N9"/>
    <mergeCell ref="A4:A6"/>
    <mergeCell ref="E7:G9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K13:M15"/>
    <mergeCell ref="R10:R12"/>
    <mergeCell ref="O14:O15"/>
    <mergeCell ref="P14:P15"/>
    <mergeCell ref="Q14:Q15"/>
    <mergeCell ref="N10:N12"/>
    <mergeCell ref="O11:O12"/>
    <mergeCell ref="P11:P12"/>
    <mergeCell ref="Q11:Q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Bystřičská smeč 2008</dc:title>
  <dc:subject>Nohejbal</dc:subject>
  <dc:creator>Petr Čunek</dc:creator>
  <cp:keywords/>
  <dc:description/>
  <cp:lastModifiedBy>Petr Čunek</cp:lastModifiedBy>
  <cp:lastPrinted>2008-07-27T18:43:40Z</cp:lastPrinted>
  <dcterms:created xsi:type="dcterms:W3CDTF">2002-05-03T05:58:01Z</dcterms:created>
  <dcterms:modified xsi:type="dcterms:W3CDTF">2008-07-27T21:18:03Z</dcterms:modified>
  <cp:category/>
  <cp:version/>
  <cp:contentType/>
  <cp:contentStatus/>
</cp:coreProperties>
</file>