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KO-výk" sheetId="1" r:id="rId1"/>
    <sheet name="E-výk" sheetId="2" r:id="rId2"/>
    <sheet name="F-výk" sheetId="3" r:id="rId3"/>
    <sheet name="KO-rek" sheetId="4" r:id="rId4"/>
    <sheet name="A-rek" sheetId="5" r:id="rId5"/>
    <sheet name="B-rek" sheetId="6" r:id="rId6"/>
    <sheet name="C-rek" sheetId="7" r:id="rId7"/>
    <sheet name="D-rek" sheetId="8" r:id="rId8"/>
    <sheet name="žáci" sheetId="9" r:id="rId9"/>
  </sheets>
  <definedNames/>
  <calcPr fullCalcOnLoad="1"/>
</workbook>
</file>

<file path=xl/comments1.xml><?xml version="1.0" encoding="utf-8"?>
<comments xmlns="http://schemas.openxmlformats.org/spreadsheetml/2006/main">
  <authors>
    <author>Petr Čunek</author>
  </authors>
  <commentList>
    <comment ref="B30" authorId="0">
      <text>
        <r>
          <rPr>
            <b/>
            <sz val="8"/>
            <rFont val="Tahoma"/>
            <family val="2"/>
          </rPr>
          <t>Už nejdu</t>
        </r>
        <r>
          <rPr>
            <sz val="8"/>
            <rFont val="Tahoma"/>
            <family val="2"/>
          </rPr>
          <t xml:space="preserve"> z </t>
        </r>
        <r>
          <rPr>
            <b/>
            <sz val="8"/>
            <rFont val="Tahoma"/>
            <family val="2"/>
          </rPr>
          <t>E5</t>
        </r>
        <r>
          <rPr>
            <sz val="8"/>
            <rFont val="Tahoma"/>
            <family val="2"/>
          </rPr>
          <t xml:space="preserve"> na místo odstupivšího </t>
        </r>
        <r>
          <rPr>
            <b/>
            <sz val="8"/>
            <rFont val="Tahoma"/>
            <family val="2"/>
          </rPr>
          <t>Zlín</t>
        </r>
        <r>
          <rPr>
            <sz val="8"/>
            <rFont val="Tahoma"/>
            <family val="2"/>
          </rPr>
          <t xml:space="preserve">a z </t>
        </r>
        <r>
          <rPr>
            <b/>
            <sz val="8"/>
            <rFont val="Tahoma"/>
            <family val="2"/>
          </rPr>
          <t>E4</t>
        </r>
      </text>
    </comment>
  </commentList>
</comments>
</file>

<file path=xl/sharedStrings.xml><?xml version="1.0" encoding="utf-8"?>
<sst xmlns="http://schemas.openxmlformats.org/spreadsheetml/2006/main" count="170" uniqueCount="67">
  <si>
    <t>Body</t>
  </si>
  <si>
    <t>Pořadí</t>
  </si>
  <si>
    <t>:</t>
  </si>
  <si>
    <t>Sety
Míče</t>
  </si>
  <si>
    <t>C1</t>
  </si>
  <si>
    <t>D1</t>
  </si>
  <si>
    <t>3. místo</t>
  </si>
  <si>
    <t>1. místo</t>
  </si>
  <si>
    <t>C2</t>
  </si>
  <si>
    <t>Pegas</t>
  </si>
  <si>
    <t>2. místo</t>
  </si>
  <si>
    <t>D2</t>
  </si>
  <si>
    <t>A1</t>
  </si>
  <si>
    <t>B1</t>
  </si>
  <si>
    <t>B2</t>
  </si>
  <si>
    <t>A2</t>
  </si>
  <si>
    <t>Bystřička A</t>
  </si>
  <si>
    <t>F2</t>
  </si>
  <si>
    <t>E2</t>
  </si>
  <si>
    <t>Bystřička B</t>
  </si>
  <si>
    <t>F1</t>
  </si>
  <si>
    <t>Matrix A</t>
  </si>
  <si>
    <t>Vrakuňa</t>
  </si>
  <si>
    <t>Pivnice Beseda</t>
  </si>
  <si>
    <t>Od ValMeza</t>
  </si>
  <si>
    <t>Matrix B</t>
  </si>
  <si>
    <t>Blade</t>
  </si>
  <si>
    <t>Zajaci</t>
  </si>
  <si>
    <t>PKJ</t>
  </si>
  <si>
    <t>?</t>
  </si>
  <si>
    <t>E3</t>
  </si>
  <si>
    <t>F3</t>
  </si>
  <si>
    <t>Žákovská MINISMEČ</t>
  </si>
  <si>
    <t>F4</t>
  </si>
  <si>
    <t>Vymyslíme na místě</t>
  </si>
  <si>
    <t>ValMez al.2/3 špekounů</t>
  </si>
  <si>
    <t>Sokol Pustkovec</t>
  </si>
  <si>
    <t>Trdla Orlová</t>
  </si>
  <si>
    <t>E4</t>
  </si>
  <si>
    <t>X-Man</t>
  </si>
  <si>
    <t>Už nejdu</t>
  </si>
  <si>
    <t>ERMAS Turany</t>
  </si>
  <si>
    <t>Slavia Trnava</t>
  </si>
  <si>
    <t>Sportservice Martin</t>
  </si>
  <si>
    <t>Pichlé kolo</t>
  </si>
  <si>
    <t>TJ Sokol Pustkovec</t>
  </si>
  <si>
    <t>Výkonnostní kategorie - skupina E</t>
  </si>
  <si>
    <t>Zlín
(odstoupil z KO)</t>
  </si>
  <si>
    <t>Výkonnostní kategorie - skupina F</t>
  </si>
  <si>
    <t>ValMez
al. 2/3 špekounů</t>
  </si>
  <si>
    <t>Rekreační kategorie - skupina A</t>
  </si>
  <si>
    <t>NK Climax Vsetín</t>
  </si>
  <si>
    <t>Sokol Petrovice</t>
  </si>
  <si>
    <t>HOPA Slavičín</t>
  </si>
  <si>
    <t>NK Climax Vsetín žáci</t>
  </si>
  <si>
    <t>Rekreační kategorie - skupina B</t>
  </si>
  <si>
    <t>TJ Sokol Pustkovec old boys</t>
  </si>
  <si>
    <t>Vlci</t>
  </si>
  <si>
    <t>Žáci Valaši</t>
  </si>
  <si>
    <t>Patrioti Dobrá Niva</t>
  </si>
  <si>
    <t>Rekreační kategorie - skupina C</t>
  </si>
  <si>
    <t>InČuČuňas</t>
  </si>
  <si>
    <t>Rekreační kategorie - skupina D</t>
  </si>
  <si>
    <t>Nemohoucí</t>
  </si>
  <si>
    <t>Hvězda</t>
  </si>
  <si>
    <t>Petrovice žáci</t>
  </si>
  <si>
    <t>E1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</si>
</sst>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\:&quot; &quot;0"/>
    <numFmt numFmtId="165" formatCode="\(00&quot; &quot;\:&quot; &quot;00\)"/>
    <numFmt numFmtId="166" formatCode="\(00&quot; &quot;\:&quot; &quot;00&quot;, &quot;00&quot; &quot;\:&quot; &quot;00&quot;, &quot;00&quot; &quot;\:&quot; &quot;00\)"/>
    <numFmt numFmtId="167" formatCode="\(#0&quot; &quot;\:&quot; &quot;#0&quot;, &quot;00&quot; &quot;\:&quot; &quot;00&quot;, &quot;00&quot; &quot;\:&quot; &quot;00\)"/>
    <numFmt numFmtId="168" formatCode="\(#0&quot; &quot;\:&quot; &quot;#0&quot;, &quot;#0&quot; &quot;\:&quot; &quot;#0&quot;, &quot;00&quot; &quot;\:&quot; &quot;00\)"/>
    <numFmt numFmtId="169" formatCode="[$-405]d\.\ mmmm\ yyyy"/>
    <numFmt numFmtId="170" formatCode="#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9">
    <font>
      <sz val="10"/>
      <name val="Arial CE"/>
      <family val="0"/>
    </font>
    <font>
      <sz val="15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61"/>
      <name val="Arial CE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11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10" fillId="0" borderId="1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right" vertical="top"/>
    </xf>
    <xf numFmtId="0" fontId="10" fillId="0" borderId="14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right" vertical="top"/>
    </xf>
    <xf numFmtId="0" fontId="10" fillId="0" borderId="19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2" fillId="0" borderId="21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18</xdr:row>
      <xdr:rowOff>47625</xdr:rowOff>
    </xdr:from>
    <xdr:to>
      <xdr:col>18</xdr:col>
      <xdr:colOff>333375</xdr:colOff>
      <xdr:row>20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1530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18</xdr:row>
      <xdr:rowOff>47625</xdr:rowOff>
    </xdr:from>
    <xdr:to>
      <xdr:col>18</xdr:col>
      <xdr:colOff>333375</xdr:colOff>
      <xdr:row>20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1530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104775</xdr:rowOff>
    </xdr:from>
    <xdr:to>
      <xdr:col>6</xdr:col>
      <xdr:colOff>361950</xdr:colOff>
      <xdr:row>10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5"/>
  <sheetViews>
    <sheetView showGridLines="0" showRowColHeaders="0" tabSelected="1" workbookViewId="0" topLeftCell="A1">
      <selection activeCell="U1" sqref="U1"/>
    </sheetView>
  </sheetViews>
  <sheetFormatPr defaultColWidth="9.00390625" defaultRowHeight="12.75"/>
  <cols>
    <col min="1" max="1" width="1.37890625" style="31" customWidth="1"/>
    <col min="2" max="2" width="2.875" style="0" bestFit="1" customWidth="1"/>
    <col min="3" max="6" width="2.875" style="0" customWidth="1"/>
    <col min="7" max="7" width="9.25390625" style="0" customWidth="1"/>
    <col min="8" max="8" width="1.37890625" style="0" customWidth="1"/>
    <col min="9" max="12" width="2.875" style="0" customWidth="1"/>
    <col min="13" max="13" width="3.25390625" style="0" customWidth="1"/>
    <col min="14" max="14" width="5.875" style="0" customWidth="1"/>
    <col min="15" max="15" width="3.125" style="0" customWidth="1"/>
    <col min="16" max="16" width="15.375" style="0" customWidth="1"/>
    <col min="17" max="20" width="2.875" style="0" customWidth="1"/>
    <col min="21" max="21" width="0.875" style="0" customWidth="1"/>
    <col min="22" max="26" width="2.875" style="0" customWidth="1"/>
    <col min="27" max="27" width="0.875" style="0" customWidth="1"/>
    <col min="28" max="28" width="1.37890625" style="0" customWidth="1"/>
    <col min="29" max="29" width="6.25390625" style="0" bestFit="1" customWidth="1"/>
    <col min="30" max="30" width="16.00390625" style="0" bestFit="1" customWidth="1"/>
  </cols>
  <sheetData>
    <row r="1" spans="2:3" ht="20.25" customHeight="1">
      <c r="B1" s="28" t="s">
        <v>66</v>
      </c>
      <c r="C1" t="s">
        <v>34</v>
      </c>
    </row>
    <row r="2" spans="2:7" ht="12.75">
      <c r="B2" s="29"/>
      <c r="C2" s="29"/>
      <c r="D2" s="29"/>
      <c r="E2" s="29"/>
      <c r="F2" s="29"/>
      <c r="G2" s="30"/>
    </row>
    <row r="3" spans="2:7" ht="12.75">
      <c r="B3" s="31"/>
      <c r="C3" s="32">
        <v>2</v>
      </c>
      <c r="D3" s="31">
        <v>7</v>
      </c>
      <c r="E3" s="31">
        <v>10</v>
      </c>
      <c r="F3" s="13">
        <v>10</v>
      </c>
      <c r="G3" s="33"/>
    </row>
    <row r="4" spans="2:14" ht="12.75">
      <c r="B4" s="31"/>
      <c r="C4" s="32">
        <v>1</v>
      </c>
      <c r="D4" s="31">
        <v>10</v>
      </c>
      <c r="E4" s="31">
        <v>3</v>
      </c>
      <c r="F4" s="13">
        <v>7</v>
      </c>
      <c r="G4" s="33"/>
      <c r="H4" s="34"/>
      <c r="I4" s="35" t="str">
        <f>C1</f>
        <v>Vymyslíme na místě</v>
      </c>
      <c r="J4" s="35"/>
      <c r="K4" s="35"/>
      <c r="L4" s="35"/>
      <c r="M4" s="35"/>
      <c r="N4" s="35"/>
    </row>
    <row r="5" spans="2:14" ht="12.75">
      <c r="B5" s="31"/>
      <c r="C5" s="31"/>
      <c r="D5" s="31"/>
      <c r="E5" s="31"/>
      <c r="F5" s="31"/>
      <c r="G5" s="33"/>
      <c r="H5" s="36"/>
      <c r="I5" s="29"/>
      <c r="J5" s="29"/>
      <c r="K5" s="29"/>
      <c r="L5" s="29"/>
      <c r="M5" s="29"/>
      <c r="N5" s="30"/>
    </row>
    <row r="6" spans="2:27" ht="12.75">
      <c r="B6" s="37" t="s">
        <v>33</v>
      </c>
      <c r="C6" s="35" t="s">
        <v>35</v>
      </c>
      <c r="D6" s="35"/>
      <c r="E6" s="35"/>
      <c r="F6" s="35"/>
      <c r="G6" s="38"/>
      <c r="H6" s="39"/>
      <c r="I6" s="31"/>
      <c r="J6" s="31"/>
      <c r="K6" s="31"/>
      <c r="L6" s="31"/>
      <c r="M6" s="31"/>
      <c r="N6" s="33"/>
      <c r="R6" s="37"/>
      <c r="W6" s="40"/>
      <c r="Z6" s="46" t="str">
        <f>I11</f>
        <v>Sokol Pustkovec</v>
      </c>
      <c r="AA6" s="35"/>
    </row>
    <row r="7" spans="8:27" ht="12.75">
      <c r="H7" s="31"/>
      <c r="I7" s="32">
        <v>1</v>
      </c>
      <c r="J7" s="31" t="s">
        <v>29</v>
      </c>
      <c r="K7" s="31">
        <v>10</v>
      </c>
      <c r="L7" s="13">
        <v>8</v>
      </c>
      <c r="M7" s="31"/>
      <c r="N7" s="33"/>
      <c r="O7" s="36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3"/>
    </row>
    <row r="8" spans="2:28" ht="12.75">
      <c r="B8" s="28" t="s">
        <v>17</v>
      </c>
      <c r="C8" s="77" t="s">
        <v>36</v>
      </c>
      <c r="D8" s="77"/>
      <c r="E8" s="77"/>
      <c r="F8" s="77"/>
      <c r="G8" s="77"/>
      <c r="H8" s="31"/>
      <c r="I8" s="32">
        <v>2</v>
      </c>
      <c r="J8" s="31">
        <v>10</v>
      </c>
      <c r="K8" s="31">
        <v>8</v>
      </c>
      <c r="L8" s="13">
        <v>10</v>
      </c>
      <c r="M8" s="31"/>
      <c r="N8" s="33"/>
      <c r="AB8" s="39"/>
    </row>
    <row r="9" spans="2:28" ht="12.75">
      <c r="B9" s="29"/>
      <c r="C9" s="29"/>
      <c r="D9" s="29"/>
      <c r="E9" s="29"/>
      <c r="F9" s="29"/>
      <c r="G9" s="30"/>
      <c r="H9" s="31"/>
      <c r="L9" s="31"/>
      <c r="M9" s="31"/>
      <c r="N9" s="33"/>
      <c r="O9" s="31"/>
      <c r="P9" s="31" t="str">
        <f>I4</f>
        <v>Vymyslíme na místě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9"/>
    </row>
    <row r="10" spans="2:28" ht="12.75">
      <c r="B10" s="31"/>
      <c r="C10" s="32">
        <v>2</v>
      </c>
      <c r="D10" s="31">
        <v>10</v>
      </c>
      <c r="E10" s="31">
        <v>10</v>
      </c>
      <c r="F10" s="31"/>
      <c r="G10" s="33"/>
      <c r="H10" s="31"/>
      <c r="I10" s="31"/>
      <c r="J10" s="31"/>
      <c r="K10" s="31"/>
      <c r="L10" s="31"/>
      <c r="M10" s="31"/>
      <c r="N10" s="33"/>
      <c r="O10" s="29"/>
      <c r="P10" s="29"/>
      <c r="Q10" s="29"/>
      <c r="R10" s="29"/>
      <c r="S10" s="29"/>
      <c r="T10" s="29"/>
      <c r="U10" s="30"/>
      <c r="V10" s="31"/>
      <c r="W10" s="31"/>
      <c r="X10" s="31"/>
      <c r="Y10" s="31"/>
      <c r="Z10" s="31"/>
      <c r="AA10" s="31"/>
      <c r="AB10" s="39"/>
    </row>
    <row r="11" spans="2:28" ht="12.75">
      <c r="B11" s="31"/>
      <c r="C11" s="32">
        <v>0</v>
      </c>
      <c r="D11" s="31">
        <v>8</v>
      </c>
      <c r="E11" s="31">
        <v>5</v>
      </c>
      <c r="F11" s="31"/>
      <c r="G11" s="33"/>
      <c r="H11" s="31"/>
      <c r="I11" s="77" t="str">
        <f>C8</f>
        <v>Sokol Pustkovec</v>
      </c>
      <c r="J11" s="77"/>
      <c r="K11" s="77"/>
      <c r="L11" s="77"/>
      <c r="M11" s="77"/>
      <c r="N11" s="78"/>
      <c r="U11" s="33"/>
      <c r="V11" s="31"/>
      <c r="W11" s="31"/>
      <c r="X11" s="31"/>
      <c r="Y11" s="31"/>
      <c r="Z11" s="31"/>
      <c r="AA11" s="31"/>
      <c r="AB11" s="39"/>
    </row>
    <row r="12" spans="2:28" ht="12.75">
      <c r="B12" s="31"/>
      <c r="C12" s="31"/>
      <c r="D12" s="31"/>
      <c r="E12" s="31"/>
      <c r="F12" s="31"/>
      <c r="G12" s="33"/>
      <c r="H12" s="36"/>
      <c r="I12" s="29"/>
      <c r="J12" s="29"/>
      <c r="K12" s="29"/>
      <c r="L12" s="29"/>
      <c r="M12" s="31"/>
      <c r="O12" s="31"/>
      <c r="P12" s="31"/>
      <c r="Q12" s="31"/>
      <c r="R12" s="31"/>
      <c r="S12" s="31"/>
      <c r="T12" s="31"/>
      <c r="U12" s="33"/>
      <c r="V12" s="31"/>
      <c r="W12" s="31"/>
      <c r="X12" s="31"/>
      <c r="Y12" s="31"/>
      <c r="Z12" s="31"/>
      <c r="AA12" s="33"/>
      <c r="AB12" s="31"/>
    </row>
    <row r="13" spans="2:27" ht="12.75">
      <c r="B13" s="37" t="s">
        <v>30</v>
      </c>
      <c r="C13" s="35" t="s">
        <v>37</v>
      </c>
      <c r="D13" s="35"/>
      <c r="E13" s="35"/>
      <c r="F13" s="35"/>
      <c r="G13" s="38"/>
      <c r="U13" s="33"/>
      <c r="V13" s="31"/>
      <c r="AA13" s="33"/>
    </row>
    <row r="14" spans="21:27" ht="12.75">
      <c r="U14" s="33"/>
      <c r="V14" s="31"/>
      <c r="AA14" s="33"/>
    </row>
    <row r="15" spans="21:27" ht="12.75">
      <c r="U15" s="33"/>
      <c r="V15" s="31"/>
      <c r="AA15" s="33"/>
    </row>
    <row r="16" spans="14:30" ht="12.75">
      <c r="N16" s="37" t="s">
        <v>6</v>
      </c>
      <c r="O16" s="35"/>
      <c r="P16" s="41" t="str">
        <f>P23</f>
        <v>Pivnice Beseda</v>
      </c>
      <c r="Q16" s="42">
        <v>0</v>
      </c>
      <c r="R16" s="35">
        <v>5</v>
      </c>
      <c r="S16" s="35">
        <v>5</v>
      </c>
      <c r="T16" s="35"/>
      <c r="U16" s="38"/>
      <c r="V16" s="31"/>
      <c r="W16" s="32">
        <v>2</v>
      </c>
      <c r="X16" s="13">
        <v>10</v>
      </c>
      <c r="Y16" s="13">
        <v>1</v>
      </c>
      <c r="Z16" s="13">
        <v>10</v>
      </c>
      <c r="AA16" s="31"/>
      <c r="AB16" s="43"/>
      <c r="AC16" s="37" t="s">
        <v>7</v>
      </c>
      <c r="AD16" s="41" t="str">
        <f>Z6</f>
        <v>Sokol Pustkovec</v>
      </c>
    </row>
    <row r="17" spans="15:28" ht="12.75">
      <c r="O17" s="31"/>
      <c r="P17" s="31"/>
      <c r="Q17" s="32">
        <v>2</v>
      </c>
      <c r="R17" s="31">
        <v>10</v>
      </c>
      <c r="S17" s="31">
        <v>10</v>
      </c>
      <c r="T17" s="13"/>
      <c r="U17" s="33"/>
      <c r="V17" s="31"/>
      <c r="W17" s="32">
        <v>1</v>
      </c>
      <c r="X17" s="44">
        <v>8</v>
      </c>
      <c r="Y17" s="44">
        <v>10</v>
      </c>
      <c r="Z17" s="45">
        <v>9</v>
      </c>
      <c r="AA17" s="31"/>
      <c r="AB17" s="39"/>
    </row>
    <row r="18" spans="2:27" ht="12.75">
      <c r="B18" s="28" t="s">
        <v>18</v>
      </c>
      <c r="C18" t="s">
        <v>23</v>
      </c>
      <c r="U18" s="33"/>
      <c r="AA18" s="33"/>
    </row>
    <row r="19" spans="2:28" ht="12.75">
      <c r="B19" s="29"/>
      <c r="C19" s="29"/>
      <c r="D19" s="29"/>
      <c r="E19" s="29"/>
      <c r="F19" s="29"/>
      <c r="G19" s="30"/>
      <c r="O19" s="31"/>
      <c r="P19" s="31"/>
      <c r="Q19" s="32"/>
      <c r="R19" s="31"/>
      <c r="S19" s="31"/>
      <c r="T19" s="13"/>
      <c r="U19" s="33"/>
      <c r="V19" s="31"/>
      <c r="W19" s="32"/>
      <c r="X19" s="31"/>
      <c r="Y19" s="31"/>
      <c r="Z19" s="31"/>
      <c r="AA19" s="31"/>
      <c r="AB19" s="39"/>
    </row>
    <row r="20" spans="2:28" ht="12.75">
      <c r="B20" s="31"/>
      <c r="C20" s="32">
        <v>2</v>
      </c>
      <c r="D20" s="31">
        <v>10</v>
      </c>
      <c r="E20" s="31">
        <v>10</v>
      </c>
      <c r="F20" s="13"/>
      <c r="G20" s="33"/>
      <c r="O20" s="31"/>
      <c r="P20" s="31"/>
      <c r="Q20" s="32"/>
      <c r="R20" s="31"/>
      <c r="S20" s="31"/>
      <c r="T20" s="13"/>
      <c r="U20" s="33"/>
      <c r="V20" s="31"/>
      <c r="W20" s="32"/>
      <c r="X20" s="31"/>
      <c r="Y20" s="31"/>
      <c r="Z20" s="31"/>
      <c r="AA20" s="31"/>
      <c r="AB20" s="39"/>
    </row>
    <row r="21" spans="2:28" ht="12.75">
      <c r="B21" s="31"/>
      <c r="C21" s="32">
        <v>0</v>
      </c>
      <c r="D21" s="31">
        <v>7</v>
      </c>
      <c r="E21" s="31">
        <v>4</v>
      </c>
      <c r="F21" s="13"/>
      <c r="G21" s="33"/>
      <c r="H21" s="34"/>
      <c r="I21" s="35" t="str">
        <f>C18</f>
        <v>Pivnice Beseda</v>
      </c>
      <c r="J21" s="35"/>
      <c r="K21" s="35"/>
      <c r="L21" s="35"/>
      <c r="M21" s="35"/>
      <c r="N21" s="35"/>
      <c r="O21" s="31"/>
      <c r="P21" s="31"/>
      <c r="Q21" s="32"/>
      <c r="R21" s="31"/>
      <c r="S21" s="31"/>
      <c r="T21" s="13"/>
      <c r="U21" s="33"/>
      <c r="V21" s="31"/>
      <c r="W21" s="32"/>
      <c r="X21" s="31"/>
      <c r="Y21" s="31"/>
      <c r="Z21" s="31"/>
      <c r="AA21" s="31"/>
      <c r="AB21" s="39"/>
    </row>
    <row r="22" spans="2:28" ht="12.75">
      <c r="B22" s="31"/>
      <c r="C22" s="31"/>
      <c r="D22" s="31"/>
      <c r="E22" s="31"/>
      <c r="F22" s="31"/>
      <c r="G22" s="33"/>
      <c r="H22" s="36"/>
      <c r="I22" s="29"/>
      <c r="J22" s="29"/>
      <c r="K22" s="29"/>
      <c r="L22" s="29"/>
      <c r="M22" s="29"/>
      <c r="N22" s="30"/>
      <c r="O22" s="31"/>
      <c r="P22" s="31"/>
      <c r="Q22" s="32"/>
      <c r="R22" s="31"/>
      <c r="S22" s="31"/>
      <c r="T22" s="13"/>
      <c r="U22" s="33"/>
      <c r="V22" s="31"/>
      <c r="W22" s="32"/>
      <c r="X22" s="31"/>
      <c r="Y22" s="31"/>
      <c r="Z22" s="31"/>
      <c r="AA22" s="31"/>
      <c r="AB22" s="39"/>
    </row>
    <row r="23" spans="2:28" ht="12.75">
      <c r="B23" s="37" t="s">
        <v>31</v>
      </c>
      <c r="C23" s="35" t="s">
        <v>39</v>
      </c>
      <c r="D23" s="35"/>
      <c r="E23" s="35"/>
      <c r="F23" s="35"/>
      <c r="G23" s="38"/>
      <c r="H23" s="39"/>
      <c r="I23" s="31"/>
      <c r="J23" s="31"/>
      <c r="K23" s="31"/>
      <c r="L23" s="31"/>
      <c r="M23" s="31"/>
      <c r="N23" s="33"/>
      <c r="O23" s="35"/>
      <c r="P23" s="35" t="str">
        <f>I21</f>
        <v>Pivnice Beseda</v>
      </c>
      <c r="Q23" s="35"/>
      <c r="R23" s="35"/>
      <c r="S23" s="35"/>
      <c r="T23" s="35"/>
      <c r="U23" s="38"/>
      <c r="V23" s="31"/>
      <c r="W23" s="31"/>
      <c r="X23" s="31"/>
      <c r="Y23" s="31"/>
      <c r="Z23" s="31"/>
      <c r="AA23" s="31"/>
      <c r="AB23" s="39"/>
    </row>
    <row r="24" spans="8:28" ht="12.75">
      <c r="H24" s="31"/>
      <c r="I24" s="32">
        <v>0</v>
      </c>
      <c r="J24" s="31">
        <v>7</v>
      </c>
      <c r="K24" s="31">
        <v>5</v>
      </c>
      <c r="L24" s="13"/>
      <c r="M24" s="31"/>
      <c r="N24" s="33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9"/>
    </row>
    <row r="25" spans="2:28" ht="12.75">
      <c r="B25" s="28" t="s">
        <v>20</v>
      </c>
      <c r="C25" t="s">
        <v>27</v>
      </c>
      <c r="H25" s="31"/>
      <c r="I25" s="32">
        <v>2</v>
      </c>
      <c r="J25" s="31">
        <v>10</v>
      </c>
      <c r="K25" s="31">
        <v>10</v>
      </c>
      <c r="L25" s="13"/>
      <c r="M25" s="31"/>
      <c r="N25" s="33"/>
      <c r="V25" s="31"/>
      <c r="W25" s="31"/>
      <c r="X25" s="31"/>
      <c r="Y25" s="31"/>
      <c r="Z25" s="31"/>
      <c r="AA25" s="31"/>
      <c r="AB25" s="39"/>
    </row>
    <row r="26" spans="2:28" ht="12.75">
      <c r="B26" s="29"/>
      <c r="C26" s="29"/>
      <c r="D26" s="29"/>
      <c r="E26" s="29"/>
      <c r="F26" s="29"/>
      <c r="G26" s="30"/>
      <c r="H26" s="31"/>
      <c r="M26" s="31"/>
      <c r="N26" s="33"/>
      <c r="O26" s="35"/>
      <c r="P26" s="35"/>
      <c r="Q26" s="35"/>
      <c r="R26" s="37"/>
      <c r="S26" s="35"/>
      <c r="T26" s="35"/>
      <c r="U26" s="35"/>
      <c r="V26" s="37" t="s">
        <v>10</v>
      </c>
      <c r="W26" s="35"/>
      <c r="X26" s="35"/>
      <c r="Y26" s="35"/>
      <c r="Z26" s="47" t="str">
        <f>I28</f>
        <v>Zajaci</v>
      </c>
      <c r="AA26" s="35"/>
      <c r="AB26" s="39"/>
    </row>
    <row r="27" spans="2:14" ht="12.75">
      <c r="B27" s="31"/>
      <c r="C27" s="32">
        <v>2</v>
      </c>
      <c r="D27" s="31">
        <v>10</v>
      </c>
      <c r="E27" s="31">
        <v>10</v>
      </c>
      <c r="F27" s="13"/>
      <c r="G27" s="33"/>
      <c r="H27" s="31"/>
      <c r="I27" s="31"/>
      <c r="J27" s="31"/>
      <c r="K27" s="31"/>
      <c r="L27" s="31"/>
      <c r="M27" s="31"/>
      <c r="N27" s="33"/>
    </row>
    <row r="28" spans="2:14" ht="12.75">
      <c r="B28" s="31"/>
      <c r="C28" s="32">
        <v>0</v>
      </c>
      <c r="D28" s="31">
        <v>2</v>
      </c>
      <c r="E28" s="31">
        <v>4</v>
      </c>
      <c r="F28" s="13"/>
      <c r="G28" s="33"/>
      <c r="H28" s="35"/>
      <c r="I28" s="35" t="str">
        <f>C25</f>
        <v>Zajaci</v>
      </c>
      <c r="J28" s="35"/>
      <c r="K28" s="35"/>
      <c r="L28" s="35"/>
      <c r="M28" s="35"/>
      <c r="N28" s="38"/>
    </row>
    <row r="29" spans="2:7" ht="12.75">
      <c r="B29" s="31"/>
      <c r="C29" s="31"/>
      <c r="D29" s="31"/>
      <c r="E29" s="31"/>
      <c r="F29" s="31"/>
      <c r="G29" s="33"/>
    </row>
    <row r="30" spans="2:7" ht="12.75">
      <c r="B30" s="37" t="s">
        <v>38</v>
      </c>
      <c r="C30" s="35" t="s">
        <v>40</v>
      </c>
      <c r="D30" s="35"/>
      <c r="E30" s="35"/>
      <c r="F30" s="35"/>
      <c r="G30" s="38"/>
    </row>
    <row r="31" ht="12.75" customHeight="1"/>
    <row r="32" spans="2:30" ht="12.7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2:30" ht="12.7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2:30" ht="12.7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2:30" ht="12.7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2:30" ht="12.7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2:30" ht="12.7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2:30" ht="12.7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2:30" ht="12.7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2:30" ht="12.7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2:30" ht="12.7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2:30" ht="12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2:30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2:30" ht="12.75">
      <c r="B44" s="74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2:30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</row>
  </sheetData>
  <mergeCells count="4">
    <mergeCell ref="B32:AD43"/>
    <mergeCell ref="B44:AD45"/>
    <mergeCell ref="C8:G8"/>
    <mergeCell ref="I11:N1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ht="6.75" customHeight="1" thickBot="1"/>
    <row r="3" spans="1:21" ht="68.25" customHeight="1" thickBot="1">
      <c r="A3" s="2"/>
      <c r="B3" s="116" t="str">
        <f>A4</f>
        <v>Vymyslíme na místě</v>
      </c>
      <c r="C3" s="89"/>
      <c r="D3" s="90"/>
      <c r="E3" s="88" t="str">
        <f>A7</f>
        <v>Trdla Orlová</v>
      </c>
      <c r="F3" s="89"/>
      <c r="G3" s="90"/>
      <c r="H3" s="88" t="str">
        <f>A10</f>
        <v>Pivnice Beseda</v>
      </c>
      <c r="I3" s="89"/>
      <c r="J3" s="90"/>
      <c r="K3" s="88" t="str">
        <f>A13</f>
        <v>Zlín
(odstoupil z KO)</v>
      </c>
      <c r="L3" s="89"/>
      <c r="M3" s="90"/>
      <c r="N3" s="89" t="str">
        <f>A16</f>
        <v>Už nejdu</v>
      </c>
      <c r="O3" s="89"/>
      <c r="P3" s="89"/>
      <c r="Q3" s="10" t="s">
        <v>0</v>
      </c>
      <c r="R3" s="109" t="s">
        <v>3</v>
      </c>
      <c r="S3" s="110"/>
      <c r="T3" s="111"/>
      <c r="U3" s="11" t="s">
        <v>1</v>
      </c>
    </row>
    <row r="4" spans="1:21" ht="24.75" customHeight="1">
      <c r="A4" s="105" t="s">
        <v>34</v>
      </c>
      <c r="B4" s="117"/>
      <c r="C4" s="118"/>
      <c r="D4" s="118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8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96">
        <f>SUM(E4,H4,K4,N4)</f>
        <v>7</v>
      </c>
      <c r="R4" s="14">
        <f>SUM(E4,H4,K4,N4)</f>
        <v>7</v>
      </c>
      <c r="S4" s="15" t="s">
        <v>2</v>
      </c>
      <c r="T4" s="16">
        <f>SUM(G4,J4,M4,P4)</f>
        <v>1</v>
      </c>
      <c r="U4" s="91">
        <v>1</v>
      </c>
    </row>
    <row r="5" spans="1:21" ht="15.75" customHeight="1">
      <c r="A5" s="106"/>
      <c r="B5" s="119"/>
      <c r="C5" s="120"/>
      <c r="D5" s="120"/>
      <c r="E5" s="17">
        <v>10</v>
      </c>
      <c r="F5" s="18" t="str">
        <f>IF(ISBLANK(E5),"",":")</f>
        <v>:</v>
      </c>
      <c r="G5" s="19">
        <v>7</v>
      </c>
      <c r="H5" s="17">
        <v>8</v>
      </c>
      <c r="I5" s="18" t="str">
        <f t="shared" si="0"/>
        <v>:</v>
      </c>
      <c r="J5" s="19">
        <v>10</v>
      </c>
      <c r="K5" s="17">
        <v>10</v>
      </c>
      <c r="L5" s="18" t="str">
        <f t="shared" si="1"/>
        <v>:</v>
      </c>
      <c r="M5" s="19">
        <v>8</v>
      </c>
      <c r="N5" s="17">
        <v>10</v>
      </c>
      <c r="O5" s="18" t="str">
        <f t="shared" si="2"/>
        <v>:</v>
      </c>
      <c r="P5" s="20">
        <v>3</v>
      </c>
      <c r="Q5" s="71"/>
      <c r="R5" s="83">
        <f>SUM(E5:E6,H5:H6,K5:K6,N5:N6)</f>
        <v>78</v>
      </c>
      <c r="S5" s="81" t="s">
        <v>2</v>
      </c>
      <c r="T5" s="79">
        <f>SUM(G5:G6,J5:J6,M5:M6,P5:P6)</f>
        <v>51</v>
      </c>
      <c r="U5" s="92"/>
    </row>
    <row r="6" spans="1:21" ht="20.25" customHeight="1">
      <c r="A6" s="107"/>
      <c r="B6" s="121"/>
      <c r="C6" s="122"/>
      <c r="D6" s="122"/>
      <c r="E6" s="21">
        <v>10</v>
      </c>
      <c r="F6" s="22" t="str">
        <f>IF(ISBLANK(E6),"",":")</f>
        <v>:</v>
      </c>
      <c r="G6" s="23">
        <v>6</v>
      </c>
      <c r="H6" s="21">
        <v>10</v>
      </c>
      <c r="I6" s="22" t="str">
        <f t="shared" si="0"/>
        <v>:</v>
      </c>
      <c r="J6" s="23">
        <v>5</v>
      </c>
      <c r="K6" s="21">
        <v>10</v>
      </c>
      <c r="L6" s="22" t="str">
        <f t="shared" si="1"/>
        <v>:</v>
      </c>
      <c r="M6" s="23">
        <v>6</v>
      </c>
      <c r="N6" s="21">
        <v>10</v>
      </c>
      <c r="O6" s="22" t="str">
        <f t="shared" si="2"/>
        <v>:</v>
      </c>
      <c r="P6" s="24">
        <v>6</v>
      </c>
      <c r="Q6" s="72"/>
      <c r="R6" s="97"/>
      <c r="S6" s="82"/>
      <c r="T6" s="80"/>
      <c r="U6" s="93"/>
    </row>
    <row r="7" spans="1:21" ht="24.75" customHeight="1">
      <c r="A7" s="112" t="s">
        <v>37</v>
      </c>
      <c r="B7" s="5">
        <f>G4</f>
        <v>0</v>
      </c>
      <c r="C7" s="4" t="str">
        <f>F4</f>
        <v>:</v>
      </c>
      <c r="D7" s="6">
        <f>E4</f>
        <v>2</v>
      </c>
      <c r="E7" s="98"/>
      <c r="F7" s="99"/>
      <c r="G7" s="99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5">
        <f>IF(N8&gt;P8,1,0)+IF(N9&gt;P9,1,0)</f>
        <v>2</v>
      </c>
      <c r="O7" s="4" t="str">
        <f t="shared" si="2"/>
        <v>:</v>
      </c>
      <c r="P7" s="6">
        <f>IF(N8&lt;P8,1,0)+IF(N9&lt;P9,1,0)</f>
        <v>0</v>
      </c>
      <c r="Q7" s="104">
        <f>SUM(B7,H7,K7,N7)</f>
        <v>5</v>
      </c>
      <c r="R7" s="66">
        <f>SUM(B7,H7,K7,N7)</f>
        <v>5</v>
      </c>
      <c r="S7" s="67" t="s">
        <v>2</v>
      </c>
      <c r="T7" s="68">
        <f>SUM(D7,J7,M7,P7)</f>
        <v>3</v>
      </c>
      <c r="U7" s="73">
        <v>3</v>
      </c>
    </row>
    <row r="8" spans="1:21" ht="15.75" customHeight="1">
      <c r="A8" s="106"/>
      <c r="B8" s="17">
        <f>G5</f>
        <v>7</v>
      </c>
      <c r="C8" s="18" t="str">
        <f>F5</f>
        <v>:</v>
      </c>
      <c r="D8" s="19">
        <f>E5</f>
        <v>10</v>
      </c>
      <c r="E8" s="100"/>
      <c r="F8" s="101"/>
      <c r="G8" s="101"/>
      <c r="H8" s="17">
        <v>10</v>
      </c>
      <c r="I8" s="18" t="str">
        <f t="shared" si="0"/>
        <v>:</v>
      </c>
      <c r="J8" s="19">
        <v>7</v>
      </c>
      <c r="K8" s="17">
        <v>10</v>
      </c>
      <c r="L8" s="18" t="str">
        <f t="shared" si="1"/>
        <v>:</v>
      </c>
      <c r="M8" s="19">
        <v>8</v>
      </c>
      <c r="N8" s="17">
        <v>10</v>
      </c>
      <c r="O8" s="18" t="str">
        <f t="shared" si="2"/>
        <v>:</v>
      </c>
      <c r="P8" s="19">
        <v>4</v>
      </c>
      <c r="Q8" s="71"/>
      <c r="R8" s="83">
        <f>SUM(B8:B9,H8:H9,K8:K9,N8:N9)</f>
        <v>70</v>
      </c>
      <c r="S8" s="81" t="s">
        <v>2</v>
      </c>
      <c r="T8" s="79">
        <f>SUM(D8:D9,J8:J9,M8:M9,P8:P9)</f>
        <v>60</v>
      </c>
      <c r="U8" s="92"/>
    </row>
    <row r="9" spans="1:21" ht="20.25" customHeight="1">
      <c r="A9" s="107"/>
      <c r="B9" s="21">
        <f>G6</f>
        <v>6</v>
      </c>
      <c r="C9" s="22" t="str">
        <f>F6</f>
        <v>:</v>
      </c>
      <c r="D9" s="23">
        <f>E6</f>
        <v>10</v>
      </c>
      <c r="E9" s="102"/>
      <c r="F9" s="103"/>
      <c r="G9" s="103"/>
      <c r="H9" s="21">
        <v>7</v>
      </c>
      <c r="I9" s="22" t="str">
        <f t="shared" si="0"/>
        <v>:</v>
      </c>
      <c r="J9" s="23">
        <v>10</v>
      </c>
      <c r="K9" s="21">
        <v>10</v>
      </c>
      <c r="L9" s="22" t="str">
        <f t="shared" si="1"/>
        <v>:</v>
      </c>
      <c r="M9" s="23">
        <v>4</v>
      </c>
      <c r="N9" s="21">
        <v>10</v>
      </c>
      <c r="O9" s="22" t="str">
        <f t="shared" si="2"/>
        <v>:</v>
      </c>
      <c r="P9" s="24">
        <v>7</v>
      </c>
      <c r="Q9" s="72"/>
      <c r="R9" s="70"/>
      <c r="S9" s="94"/>
      <c r="T9" s="95"/>
      <c r="U9" s="93"/>
    </row>
    <row r="10" spans="1:21" ht="24.75" customHeight="1">
      <c r="A10" s="112" t="s">
        <v>23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98"/>
      <c r="I10" s="99"/>
      <c r="J10" s="99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5">
        <f>IF(N11&gt;P11,1,0)+IF(N12&gt;P12,1,0)</f>
        <v>2</v>
      </c>
      <c r="O10" s="4" t="str">
        <f t="shared" si="2"/>
        <v>:</v>
      </c>
      <c r="P10" s="6">
        <f>IF(N11&lt;P11,1,0)+IF(N12&lt;P12,1,0)</f>
        <v>0</v>
      </c>
      <c r="Q10" s="104">
        <f>SUM(B10,E10,K10,N10)</f>
        <v>6</v>
      </c>
      <c r="R10" s="5">
        <f>SUM(B10,E10,K10,N10)</f>
        <v>6</v>
      </c>
      <c r="S10" s="4" t="s">
        <v>2</v>
      </c>
      <c r="T10" s="6">
        <f>SUM(D10,G10,M10,P10)</f>
        <v>2</v>
      </c>
      <c r="U10" s="126">
        <v>2</v>
      </c>
    </row>
    <row r="11" spans="1:21" ht="15.75" customHeight="1">
      <c r="A11" s="106"/>
      <c r="B11" s="17">
        <f>J5</f>
        <v>10</v>
      </c>
      <c r="C11" s="18" t="str">
        <f>I5</f>
        <v>:</v>
      </c>
      <c r="D11" s="19">
        <f>H5</f>
        <v>8</v>
      </c>
      <c r="E11" s="17">
        <f>J8</f>
        <v>7</v>
      </c>
      <c r="F11" s="18" t="str">
        <f>I8</f>
        <v>:</v>
      </c>
      <c r="G11" s="19">
        <f>H8</f>
        <v>10</v>
      </c>
      <c r="H11" s="100"/>
      <c r="I11" s="101"/>
      <c r="J11" s="101"/>
      <c r="K11" s="17">
        <v>10</v>
      </c>
      <c r="L11" s="18" t="str">
        <f t="shared" si="1"/>
        <v>:</v>
      </c>
      <c r="M11" s="19">
        <v>8</v>
      </c>
      <c r="N11" s="17">
        <v>10</v>
      </c>
      <c r="O11" s="18" t="str">
        <f t="shared" si="2"/>
        <v>:</v>
      </c>
      <c r="P11" s="19">
        <v>6</v>
      </c>
      <c r="Q11" s="71"/>
      <c r="R11" s="83">
        <f>SUM(B11:B12,E11:E12,K11:K12,N11:N12)</f>
        <v>72</v>
      </c>
      <c r="S11" s="81" t="s">
        <v>2</v>
      </c>
      <c r="T11" s="79">
        <f>SUM(D11:D12,G11:G12,M11:M12,P11:P12)</f>
        <v>58</v>
      </c>
      <c r="U11" s="114"/>
    </row>
    <row r="12" spans="1:21" ht="20.25" customHeight="1">
      <c r="A12" s="107"/>
      <c r="B12" s="21">
        <f>J6</f>
        <v>5</v>
      </c>
      <c r="C12" s="22" t="str">
        <f>I6</f>
        <v>:</v>
      </c>
      <c r="D12" s="23">
        <f>H6</f>
        <v>10</v>
      </c>
      <c r="E12" s="21">
        <f>J9</f>
        <v>10</v>
      </c>
      <c r="F12" s="22" t="str">
        <f>I9</f>
        <v>:</v>
      </c>
      <c r="G12" s="23">
        <f>H9</f>
        <v>7</v>
      </c>
      <c r="H12" s="102"/>
      <c r="I12" s="103"/>
      <c r="J12" s="103"/>
      <c r="K12" s="21">
        <v>10</v>
      </c>
      <c r="L12" s="22" t="str">
        <f t="shared" si="1"/>
        <v>:</v>
      </c>
      <c r="M12" s="23">
        <v>5</v>
      </c>
      <c r="N12" s="21">
        <v>10</v>
      </c>
      <c r="O12" s="22" t="str">
        <f t="shared" si="2"/>
        <v>:</v>
      </c>
      <c r="P12" s="23">
        <v>4</v>
      </c>
      <c r="Q12" s="72"/>
      <c r="R12" s="128"/>
      <c r="S12" s="129"/>
      <c r="T12" s="130"/>
      <c r="U12" s="127"/>
    </row>
    <row r="13" spans="1:21" ht="24.75" customHeight="1">
      <c r="A13" s="112" t="s">
        <v>47</v>
      </c>
      <c r="B13" s="59">
        <f>M4</f>
        <v>0</v>
      </c>
      <c r="C13" s="60" t="str">
        <f>L4</f>
        <v>:</v>
      </c>
      <c r="D13" s="61">
        <f>K4</f>
        <v>2</v>
      </c>
      <c r="E13" s="59">
        <f>M7</f>
        <v>0</v>
      </c>
      <c r="F13" s="60" t="str">
        <f>L7</f>
        <v>:</v>
      </c>
      <c r="G13" s="61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98"/>
      <c r="L13" s="99"/>
      <c r="M13" s="99"/>
      <c r="N13" s="5">
        <f>IF(N14&gt;P14,1,0)+IF(N15&gt;P15,1,0)</f>
        <v>2</v>
      </c>
      <c r="O13" s="4" t="str">
        <f t="shared" si="2"/>
        <v>:</v>
      </c>
      <c r="P13" s="6">
        <f>IF(N14&lt;P14,1,0)+IF(N15&lt;P15,1,0)</f>
        <v>0</v>
      </c>
      <c r="Q13" s="104">
        <f>SUM(B13,E13,H13,N13)</f>
        <v>2</v>
      </c>
      <c r="R13" s="5">
        <f>SUM(B13,E13,H13,N13)</f>
        <v>2</v>
      </c>
      <c r="S13" s="4" t="s">
        <v>2</v>
      </c>
      <c r="T13" s="6">
        <f>SUM(D13,G13,J13,P13)</f>
        <v>6</v>
      </c>
      <c r="U13" s="126">
        <v>4</v>
      </c>
    </row>
    <row r="14" spans="1:21" ht="15.75" customHeight="1">
      <c r="A14" s="106"/>
      <c r="B14" s="17">
        <f>M5</f>
        <v>8</v>
      </c>
      <c r="C14" s="18" t="str">
        <f>L5</f>
        <v>:</v>
      </c>
      <c r="D14" s="19">
        <f>K5</f>
        <v>10</v>
      </c>
      <c r="E14" s="17">
        <f>M8</f>
        <v>8</v>
      </c>
      <c r="F14" s="18" t="str">
        <f>L8</f>
        <v>:</v>
      </c>
      <c r="G14" s="19">
        <f>K8</f>
        <v>10</v>
      </c>
      <c r="H14" s="17">
        <f>M11</f>
        <v>8</v>
      </c>
      <c r="I14" s="18" t="str">
        <f>L11</f>
        <v>:</v>
      </c>
      <c r="J14" s="19">
        <f>K11</f>
        <v>10</v>
      </c>
      <c r="K14" s="100"/>
      <c r="L14" s="101"/>
      <c r="M14" s="101"/>
      <c r="N14" s="17">
        <v>10</v>
      </c>
      <c r="O14" s="18" t="str">
        <f t="shared" si="2"/>
        <v>:</v>
      </c>
      <c r="P14" s="19">
        <v>5</v>
      </c>
      <c r="Q14" s="71"/>
      <c r="R14" s="83">
        <f>SUM(B14:B15,E14:E15,H14:H15,N14:N15)</f>
        <v>59</v>
      </c>
      <c r="S14" s="85" t="s">
        <v>2</v>
      </c>
      <c r="T14" s="79">
        <f>SUM(D14:D15,G14:G15,J14:J15,P14:P15)</f>
        <v>73</v>
      </c>
      <c r="U14" s="114"/>
    </row>
    <row r="15" spans="1:21" ht="20.25" customHeight="1">
      <c r="A15" s="107"/>
      <c r="B15" s="69">
        <f>M6</f>
        <v>6</v>
      </c>
      <c r="C15" s="22" t="str">
        <f>L6</f>
        <v>:</v>
      </c>
      <c r="D15" s="23">
        <f>K6</f>
        <v>10</v>
      </c>
      <c r="E15" s="21">
        <f>M9</f>
        <v>4</v>
      </c>
      <c r="F15" s="22" t="str">
        <f>L9</f>
        <v>:</v>
      </c>
      <c r="G15" s="23">
        <f>K9</f>
        <v>10</v>
      </c>
      <c r="H15" s="21">
        <f>M12</f>
        <v>5</v>
      </c>
      <c r="I15" s="22" t="str">
        <f>L12</f>
        <v>:</v>
      </c>
      <c r="J15" s="23">
        <f>K12</f>
        <v>10</v>
      </c>
      <c r="K15" s="102"/>
      <c r="L15" s="103"/>
      <c r="M15" s="103"/>
      <c r="N15" s="21">
        <v>10</v>
      </c>
      <c r="O15" s="22" t="str">
        <f t="shared" si="2"/>
        <v>:</v>
      </c>
      <c r="P15" s="23">
        <v>8</v>
      </c>
      <c r="Q15" s="72"/>
      <c r="R15" s="97"/>
      <c r="S15" s="131"/>
      <c r="T15" s="80"/>
      <c r="U15" s="127"/>
    </row>
    <row r="16" spans="1:21" ht="24.75" customHeight="1">
      <c r="A16" s="112" t="s">
        <v>40</v>
      </c>
      <c r="B16" s="59">
        <f>P4</f>
        <v>0</v>
      </c>
      <c r="C16" s="60" t="str">
        <f>O4</f>
        <v>:</v>
      </c>
      <c r="D16" s="61">
        <f>N4</f>
        <v>2</v>
      </c>
      <c r="E16" s="59">
        <f>P7</f>
        <v>0</v>
      </c>
      <c r="F16" s="60" t="str">
        <f>O7</f>
        <v>:</v>
      </c>
      <c r="G16" s="61">
        <f>N7</f>
        <v>2</v>
      </c>
      <c r="H16" s="59">
        <f>P10</f>
        <v>0</v>
      </c>
      <c r="I16" s="60" t="str">
        <f>O10</f>
        <v>:</v>
      </c>
      <c r="J16" s="61">
        <f>N10</f>
        <v>2</v>
      </c>
      <c r="K16" s="5">
        <f>P13</f>
        <v>0</v>
      </c>
      <c r="L16" s="4" t="str">
        <f>O13</f>
        <v>:</v>
      </c>
      <c r="M16" s="6">
        <f>N13</f>
        <v>2</v>
      </c>
      <c r="N16" s="100"/>
      <c r="O16" s="101"/>
      <c r="P16" s="101"/>
      <c r="Q16" s="71">
        <f>SUM(B16,E16,H16,K16)</f>
        <v>0</v>
      </c>
      <c r="R16" s="59">
        <f>SUM(B16,E16,H16,K16)</f>
        <v>0</v>
      </c>
      <c r="S16" s="60" t="s">
        <v>2</v>
      </c>
      <c r="T16" s="61">
        <f>SUM(D16,G16,J16,M16)</f>
        <v>8</v>
      </c>
      <c r="U16" s="114">
        <v>5</v>
      </c>
    </row>
    <row r="17" spans="1:21" ht="15.75" customHeight="1">
      <c r="A17" s="106"/>
      <c r="B17" s="17">
        <f>P5</f>
        <v>3</v>
      </c>
      <c r="C17" s="18" t="str">
        <f>O5</f>
        <v>:</v>
      </c>
      <c r="D17" s="19">
        <f>N5</f>
        <v>10</v>
      </c>
      <c r="E17" s="17">
        <f>P8</f>
        <v>4</v>
      </c>
      <c r="F17" s="18" t="str">
        <f>O8</f>
        <v>:</v>
      </c>
      <c r="G17" s="19">
        <f>N8</f>
        <v>10</v>
      </c>
      <c r="H17" s="17">
        <f>P11</f>
        <v>6</v>
      </c>
      <c r="I17" s="18" t="str">
        <f>O11</f>
        <v>:</v>
      </c>
      <c r="J17" s="19">
        <f>N11</f>
        <v>10</v>
      </c>
      <c r="K17" s="17">
        <f>P14</f>
        <v>5</v>
      </c>
      <c r="L17" s="18" t="str">
        <f>O14</f>
        <v>:</v>
      </c>
      <c r="M17" s="19">
        <f>N14</f>
        <v>10</v>
      </c>
      <c r="N17" s="100"/>
      <c r="O17" s="101"/>
      <c r="P17" s="101"/>
      <c r="Q17" s="71"/>
      <c r="R17" s="83">
        <f>SUM(B17:B18,E17:E18,H17:H18,K17:K18)</f>
        <v>43</v>
      </c>
      <c r="S17" s="85" t="s">
        <v>2</v>
      </c>
      <c r="T17" s="79">
        <f>SUM(D17:D18,G17:G18,J17:J18,M17:M18)</f>
        <v>80</v>
      </c>
      <c r="U17" s="114"/>
    </row>
    <row r="18" spans="1:21" ht="20.25" customHeight="1" thickBot="1">
      <c r="A18" s="113"/>
      <c r="B18" s="25">
        <f>P6</f>
        <v>6</v>
      </c>
      <c r="C18" s="26" t="str">
        <f>O6</f>
        <v>:</v>
      </c>
      <c r="D18" s="27">
        <f>N6</f>
        <v>10</v>
      </c>
      <c r="E18" s="25">
        <f>P9</f>
        <v>7</v>
      </c>
      <c r="F18" s="26" t="str">
        <f>O9</f>
        <v>:</v>
      </c>
      <c r="G18" s="27">
        <f>N9</f>
        <v>10</v>
      </c>
      <c r="H18" s="25">
        <f>P12</f>
        <v>4</v>
      </c>
      <c r="I18" s="26" t="str">
        <f>O12</f>
        <v>:</v>
      </c>
      <c r="J18" s="27">
        <f>N12</f>
        <v>10</v>
      </c>
      <c r="K18" s="25">
        <f>P15</f>
        <v>8</v>
      </c>
      <c r="L18" s="26" t="str">
        <f>O15</f>
        <v>:</v>
      </c>
      <c r="M18" s="27">
        <f>N15</f>
        <v>10</v>
      </c>
      <c r="N18" s="124"/>
      <c r="O18" s="125"/>
      <c r="P18" s="125"/>
      <c r="Q18" s="123"/>
      <c r="R18" s="84"/>
      <c r="S18" s="86"/>
      <c r="T18" s="87"/>
      <c r="U18" s="115"/>
    </row>
    <row r="19" spans="18:20" ht="12.75" customHeight="1">
      <c r="R19" s="12">
        <f>SUM(R5,R8,R11,R14,R17)</f>
        <v>322</v>
      </c>
      <c r="S19" s="12"/>
      <c r="T19" s="48">
        <f>SUM(T5,T8,T11,T14,T17)</f>
        <v>322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A13:A15"/>
    <mergeCell ref="Q13:Q15"/>
    <mergeCell ref="U13:U15"/>
    <mergeCell ref="R14:R15"/>
    <mergeCell ref="S14:S15"/>
    <mergeCell ref="T14:T15"/>
    <mergeCell ref="K13:M15"/>
    <mergeCell ref="N16:P18"/>
    <mergeCell ref="U10:U12"/>
    <mergeCell ref="Q10:Q12"/>
    <mergeCell ref="R11:R12"/>
    <mergeCell ref="S11:S12"/>
    <mergeCell ref="T11:T12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H10:J12"/>
    <mergeCell ref="Q7:Q9"/>
    <mergeCell ref="A4:A6"/>
    <mergeCell ref="E7:G9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T5:T6"/>
    <mergeCell ref="S5:S6"/>
    <mergeCell ref="R17:R18"/>
    <mergeCell ref="S17:S18"/>
    <mergeCell ref="T17:T1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="85" zoomScaleNormal="85" workbookViewId="0" topLeftCell="A1">
      <selection activeCell="A1" sqref="A1:X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7" width="5.125" style="1" customWidth="1"/>
    <col min="18" max="18" width="1.625" style="1" customWidth="1"/>
    <col min="19" max="19" width="5.125" style="1" customWidth="1"/>
    <col min="20" max="20" width="7.125" style="1" customWidth="1"/>
    <col min="21" max="21" width="4.625" style="1" bestFit="1" customWidth="1"/>
    <col min="22" max="22" width="1.625" style="1" customWidth="1"/>
    <col min="23" max="23" width="4.375" style="1" customWidth="1"/>
    <col min="24" max="24" width="7.125" style="1" customWidth="1"/>
    <col min="25" max="26" width="3.375" style="1" bestFit="1" customWidth="1"/>
    <col min="27" max="16384" width="9.25390625" style="1" customWidth="1"/>
  </cols>
  <sheetData>
    <row r="1" spans="1:24" ht="23.25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ht="6.75" customHeight="1" thickBot="1"/>
    <row r="3" spans="1:24" ht="68.25" customHeight="1" thickBot="1">
      <c r="A3" s="2"/>
      <c r="B3" s="116" t="str">
        <f>A4</f>
        <v>Zajaci</v>
      </c>
      <c r="C3" s="89"/>
      <c r="D3" s="90"/>
      <c r="E3" s="88" t="str">
        <f>A7</f>
        <v>Sokol Pustkovec</v>
      </c>
      <c r="F3" s="89"/>
      <c r="G3" s="90"/>
      <c r="H3" s="88" t="str">
        <f>A10</f>
        <v>X-Man</v>
      </c>
      <c r="I3" s="89"/>
      <c r="J3" s="90"/>
      <c r="K3" s="88" t="str">
        <f>A13</f>
        <v>ValMez
al. 2/3 špekounů</v>
      </c>
      <c r="L3" s="89"/>
      <c r="M3" s="90"/>
      <c r="N3" s="88" t="str">
        <f>A16</f>
        <v>Blade</v>
      </c>
      <c r="O3" s="89"/>
      <c r="P3" s="90"/>
      <c r="Q3" s="89" t="str">
        <f>A19</f>
        <v>Od ValMeza</v>
      </c>
      <c r="R3" s="89"/>
      <c r="S3" s="89"/>
      <c r="T3" s="10" t="s">
        <v>0</v>
      </c>
      <c r="U3" s="109" t="s">
        <v>3</v>
      </c>
      <c r="V3" s="110"/>
      <c r="W3" s="111"/>
      <c r="X3" s="11" t="s">
        <v>1</v>
      </c>
    </row>
    <row r="4" spans="1:24" ht="24.75" customHeight="1">
      <c r="A4" s="105" t="s">
        <v>27</v>
      </c>
      <c r="B4" s="117"/>
      <c r="C4" s="118"/>
      <c r="D4" s="118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8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8">
        <f>IF(Q5&gt;S5,1,0)+IF(Q6&gt;S6,1,0)</f>
        <v>2</v>
      </c>
      <c r="R4" s="9" t="str">
        <f aca="true" t="shared" si="3" ref="R4:R18">IF(ISBLANK(Q4),"",":")</f>
        <v>:</v>
      </c>
      <c r="S4" s="7">
        <f>IF(Q5&lt;S5,1,0)+IF(Q6&lt;S6,1,0)</f>
        <v>0</v>
      </c>
      <c r="T4" s="96">
        <f>SUM(E4,H4,K4,N4,Q4)</f>
        <v>9</v>
      </c>
      <c r="U4" s="14">
        <f>SUM(E4,H4,K4,N4,Q4)</f>
        <v>9</v>
      </c>
      <c r="V4" s="15" t="s">
        <v>2</v>
      </c>
      <c r="W4" s="16">
        <f>SUM(G4,J4,M4,P4,S4)</f>
        <v>1</v>
      </c>
      <c r="X4" s="91">
        <v>1</v>
      </c>
    </row>
    <row r="5" spans="1:24" ht="15.75" customHeight="1">
      <c r="A5" s="106"/>
      <c r="B5" s="119"/>
      <c r="C5" s="120"/>
      <c r="D5" s="120"/>
      <c r="E5" s="17">
        <v>6</v>
      </c>
      <c r="F5" s="18" t="str">
        <f>IF(ISBLANK(E5),"",":")</f>
        <v>:</v>
      </c>
      <c r="G5" s="19">
        <v>10</v>
      </c>
      <c r="H5" s="17">
        <v>10</v>
      </c>
      <c r="I5" s="18" t="str">
        <f t="shared" si="0"/>
        <v>:</v>
      </c>
      <c r="J5" s="19">
        <v>8</v>
      </c>
      <c r="K5" s="17">
        <v>10</v>
      </c>
      <c r="L5" s="18" t="str">
        <f t="shared" si="1"/>
        <v>:</v>
      </c>
      <c r="M5" s="19">
        <v>5</v>
      </c>
      <c r="N5" s="17">
        <v>10</v>
      </c>
      <c r="O5" s="18" t="str">
        <f t="shared" si="2"/>
        <v>:</v>
      </c>
      <c r="P5" s="19">
        <v>3</v>
      </c>
      <c r="Q5" s="17">
        <v>10</v>
      </c>
      <c r="R5" s="18" t="str">
        <f t="shared" si="3"/>
        <v>:</v>
      </c>
      <c r="S5" s="20">
        <v>4</v>
      </c>
      <c r="T5" s="71"/>
      <c r="U5" s="83">
        <f>SUM(E5:E6,H5:H6,K5:K6,N5:N6,Q5:Q6)</f>
        <v>96</v>
      </c>
      <c r="V5" s="81" t="s">
        <v>2</v>
      </c>
      <c r="W5" s="79">
        <f>SUM(G5:G6,J5:J6,M5:M6,P5:P6,S5:S6)</f>
        <v>64</v>
      </c>
      <c r="X5" s="92"/>
    </row>
    <row r="6" spans="1:24" ht="20.25" customHeight="1">
      <c r="A6" s="107"/>
      <c r="B6" s="121"/>
      <c r="C6" s="122"/>
      <c r="D6" s="122"/>
      <c r="E6" s="21">
        <v>10</v>
      </c>
      <c r="F6" s="22" t="str">
        <f>IF(ISBLANK(E6),"",":")</f>
        <v>:</v>
      </c>
      <c r="G6" s="23">
        <v>9</v>
      </c>
      <c r="H6" s="21">
        <v>10</v>
      </c>
      <c r="I6" s="22" t="str">
        <f t="shared" si="0"/>
        <v>:</v>
      </c>
      <c r="J6" s="23">
        <v>4</v>
      </c>
      <c r="K6" s="21">
        <v>10</v>
      </c>
      <c r="L6" s="22" t="str">
        <f t="shared" si="1"/>
        <v>:</v>
      </c>
      <c r="M6" s="23">
        <v>7</v>
      </c>
      <c r="N6" s="21">
        <v>10</v>
      </c>
      <c r="O6" s="22" t="str">
        <f t="shared" si="2"/>
        <v>:</v>
      </c>
      <c r="P6" s="23">
        <v>6</v>
      </c>
      <c r="Q6" s="21">
        <v>10</v>
      </c>
      <c r="R6" s="22" t="str">
        <f t="shared" si="3"/>
        <v>:</v>
      </c>
      <c r="S6" s="24">
        <v>8</v>
      </c>
      <c r="T6" s="72"/>
      <c r="U6" s="97"/>
      <c r="V6" s="82"/>
      <c r="W6" s="80"/>
      <c r="X6" s="93"/>
    </row>
    <row r="7" spans="1:24" ht="24.75" customHeight="1">
      <c r="A7" s="112" t="s">
        <v>36</v>
      </c>
      <c r="B7" s="5">
        <f>G4</f>
        <v>1</v>
      </c>
      <c r="C7" s="4" t="str">
        <f>F4</f>
        <v>:</v>
      </c>
      <c r="D7" s="6">
        <f>E4</f>
        <v>1</v>
      </c>
      <c r="E7" s="98"/>
      <c r="F7" s="99"/>
      <c r="G7" s="99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1</v>
      </c>
      <c r="L7" s="4" t="str">
        <f t="shared" si="1"/>
        <v>:</v>
      </c>
      <c r="M7" s="6">
        <f>IF(K8&lt;M8,1,0)+IF(K9&lt;M9,1,0)</f>
        <v>1</v>
      </c>
      <c r="N7" s="5">
        <f>IF(N8&gt;P8,1,0)+IF(N9&gt;P9,1,0)</f>
        <v>2</v>
      </c>
      <c r="O7" s="4" t="str">
        <f t="shared" si="2"/>
        <v>:</v>
      </c>
      <c r="P7" s="6">
        <f>IF(N8&lt;P8,1,0)+IF(N9&lt;P9,1,0)</f>
        <v>0</v>
      </c>
      <c r="Q7" s="5">
        <f>IF(Q8&gt;S8,1,0)+IF(Q9&gt;S9,1,0)</f>
        <v>2</v>
      </c>
      <c r="R7" s="4" t="str">
        <f t="shared" si="3"/>
        <v>:</v>
      </c>
      <c r="S7" s="6">
        <f>IF(Q8&lt;S8,1,0)+IF(Q9&lt;S9,1,0)</f>
        <v>0</v>
      </c>
      <c r="T7" s="104">
        <f>SUM(B7,H7,K7,N7,Q7)</f>
        <v>7</v>
      </c>
      <c r="U7" s="66">
        <f>SUM(B7,H7,K7,N7,Q7)</f>
        <v>7</v>
      </c>
      <c r="V7" s="67" t="s">
        <v>2</v>
      </c>
      <c r="W7" s="68">
        <f>SUM(D7,J7,M7,P7,S7)</f>
        <v>3</v>
      </c>
      <c r="X7" s="73">
        <v>2</v>
      </c>
    </row>
    <row r="8" spans="1:24" ht="15.75" customHeight="1">
      <c r="A8" s="106"/>
      <c r="B8" s="17">
        <f>G5</f>
        <v>10</v>
      </c>
      <c r="C8" s="18" t="str">
        <f>F5</f>
        <v>:</v>
      </c>
      <c r="D8" s="19">
        <f>E5</f>
        <v>6</v>
      </c>
      <c r="E8" s="100"/>
      <c r="F8" s="101"/>
      <c r="G8" s="101"/>
      <c r="H8" s="17">
        <v>8</v>
      </c>
      <c r="I8" s="18" t="str">
        <f t="shared" si="0"/>
        <v>:</v>
      </c>
      <c r="J8" s="19">
        <v>10</v>
      </c>
      <c r="K8" s="17">
        <v>6</v>
      </c>
      <c r="L8" s="18" t="str">
        <f t="shared" si="1"/>
        <v>:</v>
      </c>
      <c r="M8" s="19">
        <v>10</v>
      </c>
      <c r="N8" s="17">
        <v>10</v>
      </c>
      <c r="O8" s="18" t="str">
        <f t="shared" si="2"/>
        <v>:</v>
      </c>
      <c r="P8" s="19">
        <v>6</v>
      </c>
      <c r="Q8" s="17">
        <v>10</v>
      </c>
      <c r="R8" s="18" t="str">
        <f t="shared" si="3"/>
        <v>:</v>
      </c>
      <c r="S8" s="19">
        <v>7</v>
      </c>
      <c r="T8" s="71"/>
      <c r="U8" s="83">
        <f>SUM(B8:B9,H8:H9,K8:K9,N8:N9,Q8:Q9)</f>
        <v>93</v>
      </c>
      <c r="V8" s="81" t="s">
        <v>2</v>
      </c>
      <c r="W8" s="79">
        <f>SUM(D8:D9,J8:J9,M8:M9,P8:P9,S8:S9)</f>
        <v>75</v>
      </c>
      <c r="X8" s="92"/>
    </row>
    <row r="9" spans="1:24" ht="20.25" customHeight="1">
      <c r="A9" s="107"/>
      <c r="B9" s="21">
        <f>G6</f>
        <v>9</v>
      </c>
      <c r="C9" s="22" t="str">
        <f>F6</f>
        <v>:</v>
      </c>
      <c r="D9" s="23">
        <f>E6</f>
        <v>10</v>
      </c>
      <c r="E9" s="102"/>
      <c r="F9" s="103"/>
      <c r="G9" s="103"/>
      <c r="H9" s="21">
        <v>10</v>
      </c>
      <c r="I9" s="22" t="str">
        <f t="shared" si="0"/>
        <v>:</v>
      </c>
      <c r="J9" s="23">
        <v>5</v>
      </c>
      <c r="K9" s="21">
        <v>10</v>
      </c>
      <c r="L9" s="22" t="str">
        <f t="shared" si="1"/>
        <v>:</v>
      </c>
      <c r="M9" s="23">
        <v>9</v>
      </c>
      <c r="N9" s="21">
        <v>10</v>
      </c>
      <c r="O9" s="22" t="str">
        <f t="shared" si="2"/>
        <v>:</v>
      </c>
      <c r="P9" s="23">
        <v>9</v>
      </c>
      <c r="Q9" s="21">
        <v>10</v>
      </c>
      <c r="R9" s="22" t="str">
        <f t="shared" si="3"/>
        <v>:</v>
      </c>
      <c r="S9" s="24">
        <v>3</v>
      </c>
      <c r="T9" s="72"/>
      <c r="U9" s="70"/>
      <c r="V9" s="94"/>
      <c r="W9" s="95"/>
      <c r="X9" s="93"/>
    </row>
    <row r="10" spans="1:24" ht="24.75" customHeight="1">
      <c r="A10" s="112" t="s">
        <v>39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1</v>
      </c>
      <c r="F10" s="4" t="str">
        <f>I7</f>
        <v>:</v>
      </c>
      <c r="G10" s="6">
        <f>H7</f>
        <v>1</v>
      </c>
      <c r="H10" s="98"/>
      <c r="I10" s="99"/>
      <c r="J10" s="99"/>
      <c r="K10" s="5">
        <f>IF(K11&gt;M11,1,0)+IF(K12&gt;M12,1,0)</f>
        <v>1</v>
      </c>
      <c r="L10" s="4" t="str">
        <f t="shared" si="1"/>
        <v>:</v>
      </c>
      <c r="M10" s="6">
        <f>IF(K11&lt;M11,1,0)+IF(K12&lt;M12,1,0)</f>
        <v>1</v>
      </c>
      <c r="N10" s="5">
        <f>IF(N11&gt;P11,1,0)+IF(N12&gt;P12,1,0)</f>
        <v>1</v>
      </c>
      <c r="O10" s="4" t="str">
        <f t="shared" si="2"/>
        <v>:</v>
      </c>
      <c r="P10" s="6">
        <f>IF(N11&lt;P11,1,0)+IF(N12&lt;P12,1,0)</f>
        <v>1</v>
      </c>
      <c r="Q10" s="5">
        <f>IF(Q11&gt;S11,1,0)+IF(Q12&gt;S12,1,0)</f>
        <v>2</v>
      </c>
      <c r="R10" s="4" t="str">
        <f t="shared" si="3"/>
        <v>:</v>
      </c>
      <c r="S10" s="6">
        <f>IF(Q11&lt;S11,1,0)+IF(Q12&lt;S12,1,0)</f>
        <v>0</v>
      </c>
      <c r="T10" s="104">
        <f>SUM(B10,E10,K10,N10,Q10)</f>
        <v>5</v>
      </c>
      <c r="U10" s="5">
        <f>SUM(B10,E10,K10,N10,Q10)</f>
        <v>5</v>
      </c>
      <c r="V10" s="4" t="s">
        <v>2</v>
      </c>
      <c r="W10" s="6">
        <f>SUM(D10,G10,M10,P10,S10)</f>
        <v>5</v>
      </c>
      <c r="X10" s="126">
        <v>3</v>
      </c>
    </row>
    <row r="11" spans="1:24" ht="15.75" customHeight="1">
      <c r="A11" s="106"/>
      <c r="B11" s="17">
        <f>J5</f>
        <v>8</v>
      </c>
      <c r="C11" s="18" t="str">
        <f>I5</f>
        <v>:</v>
      </c>
      <c r="D11" s="19">
        <f>H5</f>
        <v>10</v>
      </c>
      <c r="E11" s="17">
        <f>J8</f>
        <v>10</v>
      </c>
      <c r="F11" s="18" t="str">
        <f>I8</f>
        <v>:</v>
      </c>
      <c r="G11" s="19">
        <f>H8</f>
        <v>8</v>
      </c>
      <c r="H11" s="100"/>
      <c r="I11" s="101"/>
      <c r="J11" s="101"/>
      <c r="K11" s="17">
        <v>10</v>
      </c>
      <c r="L11" s="18" t="str">
        <f t="shared" si="1"/>
        <v>:</v>
      </c>
      <c r="M11" s="19">
        <v>5</v>
      </c>
      <c r="N11" s="17">
        <v>10</v>
      </c>
      <c r="O11" s="18" t="str">
        <f t="shared" si="2"/>
        <v>:</v>
      </c>
      <c r="P11" s="19">
        <v>7</v>
      </c>
      <c r="Q11" s="17">
        <v>10</v>
      </c>
      <c r="R11" s="18" t="str">
        <f t="shared" si="3"/>
        <v>:</v>
      </c>
      <c r="S11" s="19">
        <v>5</v>
      </c>
      <c r="T11" s="71"/>
      <c r="U11" s="83">
        <f>SUM(B11:B12,E11:E12,K11:K12,N11:N12,Q11:Q12)</f>
        <v>84</v>
      </c>
      <c r="V11" s="81" t="s">
        <v>2</v>
      </c>
      <c r="W11" s="79">
        <f>SUM(D11:D12,G11:G12,M11:M12,P11:P12,S11:S12)</f>
        <v>82</v>
      </c>
      <c r="X11" s="114"/>
    </row>
    <row r="12" spans="1:24" ht="20.25" customHeight="1">
      <c r="A12" s="107"/>
      <c r="B12" s="21">
        <f>J6</f>
        <v>4</v>
      </c>
      <c r="C12" s="22" t="str">
        <f>I6</f>
        <v>:</v>
      </c>
      <c r="D12" s="23">
        <f>H6</f>
        <v>10</v>
      </c>
      <c r="E12" s="21">
        <f>J9</f>
        <v>5</v>
      </c>
      <c r="F12" s="22" t="str">
        <f>I9</f>
        <v>:</v>
      </c>
      <c r="G12" s="23">
        <f>H9</f>
        <v>10</v>
      </c>
      <c r="H12" s="102"/>
      <c r="I12" s="103"/>
      <c r="J12" s="103"/>
      <c r="K12" s="21">
        <v>8</v>
      </c>
      <c r="L12" s="22" t="str">
        <f t="shared" si="1"/>
        <v>:</v>
      </c>
      <c r="M12" s="23">
        <v>10</v>
      </c>
      <c r="N12" s="21">
        <v>9</v>
      </c>
      <c r="O12" s="22" t="str">
        <f t="shared" si="2"/>
        <v>:</v>
      </c>
      <c r="P12" s="23">
        <v>10</v>
      </c>
      <c r="Q12" s="21">
        <v>10</v>
      </c>
      <c r="R12" s="22" t="str">
        <f t="shared" si="3"/>
        <v>:</v>
      </c>
      <c r="S12" s="23">
        <v>7</v>
      </c>
      <c r="T12" s="72"/>
      <c r="U12" s="128"/>
      <c r="V12" s="129"/>
      <c r="W12" s="130"/>
      <c r="X12" s="127"/>
    </row>
    <row r="13" spans="1:24" ht="24.75" customHeight="1">
      <c r="A13" s="112" t="s">
        <v>49</v>
      </c>
      <c r="B13" s="59">
        <f>M4</f>
        <v>0</v>
      </c>
      <c r="C13" s="60" t="str">
        <f>L4</f>
        <v>:</v>
      </c>
      <c r="D13" s="61">
        <f>K4</f>
        <v>2</v>
      </c>
      <c r="E13" s="59">
        <f>M7</f>
        <v>1</v>
      </c>
      <c r="F13" s="60" t="str">
        <f>L7</f>
        <v>:</v>
      </c>
      <c r="G13" s="61">
        <f>K7</f>
        <v>1</v>
      </c>
      <c r="H13" s="5">
        <f>M10</f>
        <v>1</v>
      </c>
      <c r="I13" s="4" t="str">
        <f>L10</f>
        <v>:</v>
      </c>
      <c r="J13" s="6">
        <f>K10</f>
        <v>1</v>
      </c>
      <c r="K13" s="98"/>
      <c r="L13" s="99"/>
      <c r="M13" s="99"/>
      <c r="N13" s="5">
        <f>IF(N14&gt;P14,1,0)+IF(N15&gt;P15,1,0)</f>
        <v>1</v>
      </c>
      <c r="O13" s="4" t="str">
        <f t="shared" si="2"/>
        <v>:</v>
      </c>
      <c r="P13" s="6">
        <f>IF(N14&lt;P14,1,0)+IF(N15&lt;P15,1,0)</f>
        <v>1</v>
      </c>
      <c r="Q13" s="5">
        <f>IF(Q14&gt;S14,1,0)+IF(Q15&gt;S15,1,0)</f>
        <v>2</v>
      </c>
      <c r="R13" s="4" t="str">
        <f t="shared" si="3"/>
        <v>:</v>
      </c>
      <c r="S13" s="6">
        <f>IF(Q14&lt;S14,1,0)+IF(Q15&lt;S15,1,0)</f>
        <v>0</v>
      </c>
      <c r="T13" s="104">
        <f>SUM(B13,E13,H13,N13,Q13)</f>
        <v>5</v>
      </c>
      <c r="U13" s="5">
        <f>SUM(B13,E13,H13,N13,Q13)</f>
        <v>5</v>
      </c>
      <c r="V13" s="4" t="s">
        <v>2</v>
      </c>
      <c r="W13" s="6">
        <f>SUM(D13,G13,J13,P13,S13)</f>
        <v>5</v>
      </c>
      <c r="X13" s="126">
        <v>4</v>
      </c>
    </row>
    <row r="14" spans="1:24" ht="15.75" customHeight="1">
      <c r="A14" s="106"/>
      <c r="B14" s="17">
        <f>M5</f>
        <v>5</v>
      </c>
      <c r="C14" s="18" t="str">
        <f>L5</f>
        <v>:</v>
      </c>
      <c r="D14" s="19">
        <f>K5</f>
        <v>10</v>
      </c>
      <c r="E14" s="17">
        <f>M8</f>
        <v>10</v>
      </c>
      <c r="F14" s="18" t="str">
        <f>L8</f>
        <v>:</v>
      </c>
      <c r="G14" s="19">
        <f>K8</f>
        <v>6</v>
      </c>
      <c r="H14" s="17">
        <f>M11</f>
        <v>5</v>
      </c>
      <c r="I14" s="18" t="str">
        <f>L11</f>
        <v>:</v>
      </c>
      <c r="J14" s="19">
        <f>K11</f>
        <v>10</v>
      </c>
      <c r="K14" s="100"/>
      <c r="L14" s="101"/>
      <c r="M14" s="101"/>
      <c r="N14" s="17">
        <v>7</v>
      </c>
      <c r="O14" s="18" t="str">
        <f t="shared" si="2"/>
        <v>:</v>
      </c>
      <c r="P14" s="19">
        <v>10</v>
      </c>
      <c r="Q14" s="17">
        <v>10</v>
      </c>
      <c r="R14" s="18" t="str">
        <f t="shared" si="3"/>
        <v>:</v>
      </c>
      <c r="S14" s="19">
        <v>7</v>
      </c>
      <c r="T14" s="71"/>
      <c r="U14" s="83">
        <f>SUM(B14:B15,E14:E15,H14:H15,N14:N15,Q14:Q15)</f>
        <v>83</v>
      </c>
      <c r="V14" s="85" t="s">
        <v>2</v>
      </c>
      <c r="W14" s="79">
        <f>SUM(D14:D15,G14:G15,J14:J15,P14:P15,S14:S15)</f>
        <v>77</v>
      </c>
      <c r="X14" s="114"/>
    </row>
    <row r="15" spans="1:24" ht="20.25" customHeight="1">
      <c r="A15" s="107"/>
      <c r="B15" s="69">
        <f>M6</f>
        <v>7</v>
      </c>
      <c r="C15" s="22" t="str">
        <f>L6</f>
        <v>:</v>
      </c>
      <c r="D15" s="23">
        <f>K6</f>
        <v>10</v>
      </c>
      <c r="E15" s="21">
        <f>M9</f>
        <v>9</v>
      </c>
      <c r="F15" s="22" t="str">
        <f>L9</f>
        <v>:</v>
      </c>
      <c r="G15" s="23">
        <f>K9</f>
        <v>10</v>
      </c>
      <c r="H15" s="21">
        <f>M12</f>
        <v>10</v>
      </c>
      <c r="I15" s="22" t="str">
        <f>L12</f>
        <v>:</v>
      </c>
      <c r="J15" s="23">
        <f>K12</f>
        <v>8</v>
      </c>
      <c r="K15" s="102"/>
      <c r="L15" s="103"/>
      <c r="M15" s="103"/>
      <c r="N15" s="21">
        <v>10</v>
      </c>
      <c r="O15" s="22" t="str">
        <f t="shared" si="2"/>
        <v>:</v>
      </c>
      <c r="P15" s="23">
        <v>2</v>
      </c>
      <c r="Q15" s="21">
        <v>10</v>
      </c>
      <c r="R15" s="22" t="str">
        <f t="shared" si="3"/>
        <v>:</v>
      </c>
      <c r="S15" s="23">
        <v>4</v>
      </c>
      <c r="T15" s="72"/>
      <c r="U15" s="97"/>
      <c r="V15" s="131"/>
      <c r="W15" s="80"/>
      <c r="X15" s="127"/>
    </row>
    <row r="16" spans="1:24" ht="24.75" customHeight="1">
      <c r="A16" s="112" t="s">
        <v>26</v>
      </c>
      <c r="B16" s="59">
        <f>P4</f>
        <v>0</v>
      </c>
      <c r="C16" s="60" t="str">
        <f>O4</f>
        <v>:</v>
      </c>
      <c r="D16" s="61">
        <f>N4</f>
        <v>2</v>
      </c>
      <c r="E16" s="59">
        <f>P7</f>
        <v>0</v>
      </c>
      <c r="F16" s="60" t="str">
        <f>O7</f>
        <v>:</v>
      </c>
      <c r="G16" s="61">
        <f>N7</f>
        <v>2</v>
      </c>
      <c r="H16" s="59">
        <f>P10</f>
        <v>1</v>
      </c>
      <c r="I16" s="60" t="str">
        <f>O10</f>
        <v>:</v>
      </c>
      <c r="J16" s="61">
        <f>N10</f>
        <v>1</v>
      </c>
      <c r="K16" s="5">
        <f>P13</f>
        <v>1</v>
      </c>
      <c r="L16" s="4" t="str">
        <f>O13</f>
        <v>:</v>
      </c>
      <c r="M16" s="6">
        <f>N13</f>
        <v>1</v>
      </c>
      <c r="N16" s="98"/>
      <c r="O16" s="99"/>
      <c r="P16" s="99"/>
      <c r="Q16" s="5">
        <f>IF(Q17&gt;S17,1,0)+IF(Q18&gt;S18,1,0)</f>
        <v>2</v>
      </c>
      <c r="R16" s="4" t="str">
        <f t="shared" si="3"/>
        <v>:</v>
      </c>
      <c r="S16" s="6">
        <f>IF(Q17&lt;S17,1,0)+IF(Q18&lt;S18,1,0)</f>
        <v>0</v>
      </c>
      <c r="T16" s="104">
        <f>SUM(B16,E16,H16,K16,Q16)</f>
        <v>4</v>
      </c>
      <c r="U16" s="5">
        <f>SUM(B16,E16,H16,K16,Q16)</f>
        <v>4</v>
      </c>
      <c r="V16" s="4" t="s">
        <v>2</v>
      </c>
      <c r="W16" s="6">
        <f>SUM(D16,G16,J16,M16,S16)</f>
        <v>6</v>
      </c>
      <c r="X16" s="126">
        <v>5</v>
      </c>
    </row>
    <row r="17" spans="1:24" ht="15.75" customHeight="1">
      <c r="A17" s="106"/>
      <c r="B17" s="17">
        <f>P5</f>
        <v>3</v>
      </c>
      <c r="C17" s="18" t="str">
        <f>O5</f>
        <v>:</v>
      </c>
      <c r="D17" s="19">
        <f>N5</f>
        <v>10</v>
      </c>
      <c r="E17" s="17">
        <f>P8</f>
        <v>6</v>
      </c>
      <c r="F17" s="18" t="str">
        <f>O8</f>
        <v>:</v>
      </c>
      <c r="G17" s="19">
        <f>N8</f>
        <v>10</v>
      </c>
      <c r="H17" s="17">
        <f>P11</f>
        <v>7</v>
      </c>
      <c r="I17" s="18" t="str">
        <f>O11</f>
        <v>:</v>
      </c>
      <c r="J17" s="19">
        <f>N11</f>
        <v>10</v>
      </c>
      <c r="K17" s="17">
        <f>P14</f>
        <v>10</v>
      </c>
      <c r="L17" s="18" t="str">
        <f>O14</f>
        <v>:</v>
      </c>
      <c r="M17" s="19">
        <f>N14</f>
        <v>7</v>
      </c>
      <c r="N17" s="100"/>
      <c r="O17" s="101"/>
      <c r="P17" s="101"/>
      <c r="Q17" s="17">
        <v>10</v>
      </c>
      <c r="R17" s="18" t="str">
        <f t="shared" si="3"/>
        <v>:</v>
      </c>
      <c r="S17" s="19">
        <v>1</v>
      </c>
      <c r="T17" s="71"/>
      <c r="U17" s="83">
        <f>SUM(B17:B18,E17:E18,H17:H18,K17:K18,Q17:Q18)</f>
        <v>73</v>
      </c>
      <c r="V17" s="85" t="s">
        <v>2</v>
      </c>
      <c r="W17" s="79">
        <f>SUM(D17:D18,G17:G18,J17:J18,M17:M18,S17:S18)</f>
        <v>86</v>
      </c>
      <c r="X17" s="114"/>
    </row>
    <row r="18" spans="1:24" ht="20.25" customHeight="1">
      <c r="A18" s="107"/>
      <c r="B18" s="69">
        <f>P6</f>
        <v>6</v>
      </c>
      <c r="C18" s="22" t="str">
        <f>O6</f>
        <v>:</v>
      </c>
      <c r="D18" s="23">
        <f>N6</f>
        <v>10</v>
      </c>
      <c r="E18" s="21">
        <f>P9</f>
        <v>9</v>
      </c>
      <c r="F18" s="22" t="str">
        <f>O9</f>
        <v>:</v>
      </c>
      <c r="G18" s="23">
        <f>N9</f>
        <v>10</v>
      </c>
      <c r="H18" s="21">
        <f>P12</f>
        <v>10</v>
      </c>
      <c r="I18" s="22" t="str">
        <f>O12</f>
        <v>:</v>
      </c>
      <c r="J18" s="23">
        <f>N12</f>
        <v>9</v>
      </c>
      <c r="K18" s="21">
        <f>P15</f>
        <v>2</v>
      </c>
      <c r="L18" s="22" t="str">
        <f>O15</f>
        <v>:</v>
      </c>
      <c r="M18" s="23">
        <f>N15</f>
        <v>10</v>
      </c>
      <c r="N18" s="102"/>
      <c r="O18" s="103"/>
      <c r="P18" s="103"/>
      <c r="Q18" s="21">
        <v>10</v>
      </c>
      <c r="R18" s="22" t="str">
        <f t="shared" si="3"/>
        <v>:</v>
      </c>
      <c r="S18" s="23">
        <v>9</v>
      </c>
      <c r="T18" s="72"/>
      <c r="U18" s="97"/>
      <c r="V18" s="131"/>
      <c r="W18" s="80"/>
      <c r="X18" s="127"/>
    </row>
    <row r="19" spans="1:24" ht="24.75" customHeight="1">
      <c r="A19" s="112" t="s">
        <v>24</v>
      </c>
      <c r="B19" s="59">
        <f>S4</f>
        <v>0</v>
      </c>
      <c r="C19" s="60" t="str">
        <f>R4</f>
        <v>:</v>
      </c>
      <c r="D19" s="61">
        <f>Q4</f>
        <v>2</v>
      </c>
      <c r="E19" s="59">
        <f>S7</f>
        <v>0</v>
      </c>
      <c r="F19" s="60" t="str">
        <f>R7</f>
        <v>:</v>
      </c>
      <c r="G19" s="61">
        <f>Q7</f>
        <v>2</v>
      </c>
      <c r="H19" s="59">
        <f>S10</f>
        <v>0</v>
      </c>
      <c r="I19" s="60" t="str">
        <f>R10</f>
        <v>:</v>
      </c>
      <c r="J19" s="61">
        <f>Q10</f>
        <v>2</v>
      </c>
      <c r="K19" s="5">
        <f>S13</f>
        <v>0</v>
      </c>
      <c r="L19" s="4" t="str">
        <f>R13</f>
        <v>:</v>
      </c>
      <c r="M19" s="6">
        <f>Q13</f>
        <v>2</v>
      </c>
      <c r="N19" s="5">
        <f>S16</f>
        <v>0</v>
      </c>
      <c r="O19" s="4" t="str">
        <f>R16</f>
        <v>:</v>
      </c>
      <c r="P19" s="6">
        <f>Q16</f>
        <v>2</v>
      </c>
      <c r="Q19" s="100"/>
      <c r="R19" s="101"/>
      <c r="S19" s="101"/>
      <c r="T19" s="71">
        <f>SUM(B19,E19,H19,K19,N19)</f>
        <v>0</v>
      </c>
      <c r="U19" s="59">
        <f>SUM(B19,E19,H19,N19,K19)</f>
        <v>0</v>
      </c>
      <c r="V19" s="60" t="s">
        <v>2</v>
      </c>
      <c r="W19" s="61">
        <f>SUM(D19,G19,J19,M19,P19)</f>
        <v>10</v>
      </c>
      <c r="X19" s="114">
        <v>6</v>
      </c>
    </row>
    <row r="20" spans="1:24" ht="15.75" customHeight="1">
      <c r="A20" s="106"/>
      <c r="B20" s="17">
        <f>S5</f>
        <v>4</v>
      </c>
      <c r="C20" s="18" t="str">
        <f>R5</f>
        <v>:</v>
      </c>
      <c r="D20" s="19">
        <f>Q5</f>
        <v>10</v>
      </c>
      <c r="E20" s="17">
        <f>S8</f>
        <v>7</v>
      </c>
      <c r="F20" s="18" t="str">
        <f>R8</f>
        <v>:</v>
      </c>
      <c r="G20" s="19">
        <f>Q8</f>
        <v>10</v>
      </c>
      <c r="H20" s="17">
        <f>S11</f>
        <v>5</v>
      </c>
      <c r="I20" s="18" t="str">
        <f>R11</f>
        <v>:</v>
      </c>
      <c r="J20" s="19">
        <f>Q11</f>
        <v>10</v>
      </c>
      <c r="K20" s="17">
        <f>S14</f>
        <v>7</v>
      </c>
      <c r="L20" s="18" t="str">
        <f>R14</f>
        <v>:</v>
      </c>
      <c r="M20" s="19">
        <f>Q14</f>
        <v>10</v>
      </c>
      <c r="N20" s="17">
        <f>S17</f>
        <v>1</v>
      </c>
      <c r="O20" s="18" t="str">
        <f>R17</f>
        <v>:</v>
      </c>
      <c r="P20" s="19">
        <f>Q17</f>
        <v>10</v>
      </c>
      <c r="Q20" s="100"/>
      <c r="R20" s="101"/>
      <c r="S20" s="101"/>
      <c r="T20" s="71"/>
      <c r="U20" s="83">
        <f>SUM(B20:B21,E20:E21,H20:H21,N20:N21,K20:K21)</f>
        <v>55</v>
      </c>
      <c r="V20" s="85" t="s">
        <v>2</v>
      </c>
      <c r="W20" s="79">
        <f>SUM(D20:D21,G20:G21,J20:J21,P20:P21,M20:M21)</f>
        <v>100</v>
      </c>
      <c r="X20" s="114"/>
    </row>
    <row r="21" spans="1:24" ht="20.25" customHeight="1" thickBot="1">
      <c r="A21" s="113"/>
      <c r="B21" s="25">
        <f>S6</f>
        <v>8</v>
      </c>
      <c r="C21" s="26" t="str">
        <f>R6</f>
        <v>:</v>
      </c>
      <c r="D21" s="27">
        <f>Q6</f>
        <v>10</v>
      </c>
      <c r="E21" s="25">
        <f>S9</f>
        <v>3</v>
      </c>
      <c r="F21" s="26" t="str">
        <f>R9</f>
        <v>:</v>
      </c>
      <c r="G21" s="27">
        <f>Q9</f>
        <v>10</v>
      </c>
      <c r="H21" s="25">
        <f>S12</f>
        <v>7</v>
      </c>
      <c r="I21" s="26" t="str">
        <f>R12</f>
        <v>:</v>
      </c>
      <c r="J21" s="27">
        <f>Q12</f>
        <v>10</v>
      </c>
      <c r="K21" s="25">
        <f>S15</f>
        <v>4</v>
      </c>
      <c r="L21" s="26" t="str">
        <f>R15</f>
        <v>:</v>
      </c>
      <c r="M21" s="27">
        <f>Q15</f>
        <v>10</v>
      </c>
      <c r="N21" s="25">
        <f>S18</f>
        <v>9</v>
      </c>
      <c r="O21" s="26" t="str">
        <f>R18</f>
        <v>:</v>
      </c>
      <c r="P21" s="27">
        <f>Q18</f>
        <v>10</v>
      </c>
      <c r="Q21" s="124"/>
      <c r="R21" s="125"/>
      <c r="S21" s="125"/>
      <c r="T21" s="123"/>
      <c r="U21" s="84"/>
      <c r="V21" s="86"/>
      <c r="W21" s="87"/>
      <c r="X21" s="115"/>
    </row>
    <row r="22" spans="21:23" ht="12.75" customHeight="1">
      <c r="U22" s="12">
        <f>SUM(U5,U8,U11,U14,U17,U20)</f>
        <v>484</v>
      </c>
      <c r="V22" s="12"/>
      <c r="W22" s="48">
        <f>SUM(W5,W8,W11,W14,W17,W20)</f>
        <v>484</v>
      </c>
    </row>
    <row r="23" spans="1:2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</sheetData>
  <mergeCells count="50">
    <mergeCell ref="A16:A18"/>
    <mergeCell ref="T16:T18"/>
    <mergeCell ref="E3:G3"/>
    <mergeCell ref="H3:J3"/>
    <mergeCell ref="K3:M3"/>
    <mergeCell ref="H10:J12"/>
    <mergeCell ref="A4:A6"/>
    <mergeCell ref="E7:G9"/>
    <mergeCell ref="U17:U18"/>
    <mergeCell ref="V17:V18"/>
    <mergeCell ref="W17:W18"/>
    <mergeCell ref="N3:P3"/>
    <mergeCell ref="N16:P18"/>
    <mergeCell ref="X4:X6"/>
    <mergeCell ref="V8:V9"/>
    <mergeCell ref="W8:W9"/>
    <mergeCell ref="T4:T6"/>
    <mergeCell ref="X7:X9"/>
    <mergeCell ref="U8:U9"/>
    <mergeCell ref="U5:U6"/>
    <mergeCell ref="T7:T9"/>
    <mergeCell ref="W5:W6"/>
    <mergeCell ref="V5:V6"/>
    <mergeCell ref="A1:X1"/>
    <mergeCell ref="U3:W3"/>
    <mergeCell ref="A7:A9"/>
    <mergeCell ref="A19:A21"/>
    <mergeCell ref="X19:X21"/>
    <mergeCell ref="B3:D3"/>
    <mergeCell ref="B4:D6"/>
    <mergeCell ref="T19:T21"/>
    <mergeCell ref="A10:A12"/>
    <mergeCell ref="Q3:S3"/>
    <mergeCell ref="Q19:S21"/>
    <mergeCell ref="X10:X12"/>
    <mergeCell ref="T10:T12"/>
    <mergeCell ref="U11:U12"/>
    <mergeCell ref="V11:V12"/>
    <mergeCell ref="W11:W12"/>
    <mergeCell ref="U20:U21"/>
    <mergeCell ref="V20:V21"/>
    <mergeCell ref="W20:W21"/>
    <mergeCell ref="X16:X18"/>
    <mergeCell ref="A13:A15"/>
    <mergeCell ref="T13:T15"/>
    <mergeCell ref="X13:X15"/>
    <mergeCell ref="U14:U15"/>
    <mergeCell ref="V14:V15"/>
    <mergeCell ref="W14:W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45"/>
  <sheetViews>
    <sheetView showGridLines="0" workbookViewId="0" topLeftCell="A1">
      <selection activeCell="T1" sqref="T1"/>
    </sheetView>
  </sheetViews>
  <sheetFormatPr defaultColWidth="9.00390625" defaultRowHeight="12.75"/>
  <cols>
    <col min="1" max="1" width="1.37890625" style="31" customWidth="1"/>
    <col min="2" max="2" width="2.875" style="0" bestFit="1" customWidth="1"/>
    <col min="3" max="6" width="2.875" style="0" customWidth="1"/>
    <col min="7" max="7" width="5.625" style="0" customWidth="1"/>
    <col min="8" max="8" width="1.37890625" style="0" customWidth="1"/>
    <col min="9" max="13" width="2.875" style="0" customWidth="1"/>
    <col min="14" max="14" width="3.125" style="0" customWidth="1"/>
    <col min="15" max="15" width="8.375" style="0" customWidth="1"/>
    <col min="16" max="19" width="2.875" style="0" customWidth="1"/>
    <col min="20" max="20" width="0.875" style="0" customWidth="1"/>
    <col min="21" max="25" width="2.875" style="0" customWidth="1"/>
    <col min="26" max="26" width="0.875" style="0" customWidth="1"/>
    <col min="27" max="27" width="1.37890625" style="0" customWidth="1"/>
    <col min="28" max="28" width="6.25390625" style="0" bestFit="1" customWidth="1"/>
    <col min="29" max="29" width="11.00390625" style="0" bestFit="1" customWidth="1"/>
  </cols>
  <sheetData>
    <row r="1" spans="2:3" ht="20.25" customHeight="1">
      <c r="B1" s="28" t="s">
        <v>12</v>
      </c>
      <c r="C1" t="s">
        <v>41</v>
      </c>
    </row>
    <row r="2" spans="2:7" ht="12.75">
      <c r="B2" s="29"/>
      <c r="C2" s="29"/>
      <c r="D2" s="29"/>
      <c r="E2" s="29"/>
      <c r="F2" s="29"/>
      <c r="G2" s="30"/>
    </row>
    <row r="3" spans="2:7" ht="12.75">
      <c r="B3" s="31"/>
      <c r="C3" s="32">
        <v>2</v>
      </c>
      <c r="D3" s="31">
        <v>10</v>
      </c>
      <c r="E3" s="31">
        <v>10</v>
      </c>
      <c r="F3" s="13"/>
      <c r="G3" s="33"/>
    </row>
    <row r="4" spans="2:13" ht="12.75">
      <c r="B4" s="31"/>
      <c r="C4" s="32">
        <v>0</v>
      </c>
      <c r="D4" s="31">
        <v>9</v>
      </c>
      <c r="E4" s="31">
        <v>6</v>
      </c>
      <c r="F4" s="13"/>
      <c r="G4" s="33"/>
      <c r="H4" s="34"/>
      <c r="I4" s="35" t="str">
        <f>C1</f>
        <v>ERMAS Turany</v>
      </c>
      <c r="J4" s="35"/>
      <c r="K4" s="35"/>
      <c r="L4" s="35"/>
      <c r="M4" s="35"/>
    </row>
    <row r="5" spans="2:13" ht="12.75">
      <c r="B5" s="31"/>
      <c r="C5" s="31"/>
      <c r="D5" s="31"/>
      <c r="E5" s="31"/>
      <c r="F5" s="31"/>
      <c r="G5" s="33"/>
      <c r="H5" s="36"/>
      <c r="I5" s="29"/>
      <c r="J5" s="29"/>
      <c r="K5" s="29"/>
      <c r="L5" s="29"/>
      <c r="M5" s="30"/>
    </row>
    <row r="6" spans="2:26" ht="12.75">
      <c r="B6" s="37" t="s">
        <v>11</v>
      </c>
      <c r="C6" s="35" t="s">
        <v>16</v>
      </c>
      <c r="D6" s="35"/>
      <c r="E6" s="35"/>
      <c r="F6" s="35"/>
      <c r="G6" s="38"/>
      <c r="H6" s="39"/>
      <c r="I6" s="31"/>
      <c r="J6" s="31"/>
      <c r="K6" s="31"/>
      <c r="L6" s="31"/>
      <c r="M6" s="33"/>
      <c r="R6" s="37" t="s">
        <v>10</v>
      </c>
      <c r="V6" s="40"/>
      <c r="Y6" s="47" t="str">
        <f>I4</f>
        <v>ERMAS Turany</v>
      </c>
      <c r="Z6" s="35"/>
    </row>
    <row r="7" spans="8:26" ht="12.75">
      <c r="H7" s="31"/>
      <c r="I7" s="32">
        <v>2</v>
      </c>
      <c r="J7" s="31">
        <v>10</v>
      </c>
      <c r="K7" s="31">
        <v>10</v>
      </c>
      <c r="L7" s="13"/>
      <c r="M7" s="33"/>
      <c r="N7" s="36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3"/>
    </row>
    <row r="8" spans="2:27" ht="12.75">
      <c r="B8" s="28" t="s">
        <v>13</v>
      </c>
      <c r="C8" s="77" t="s">
        <v>42</v>
      </c>
      <c r="D8" s="77"/>
      <c r="E8" s="77"/>
      <c r="F8" s="77"/>
      <c r="G8" s="77"/>
      <c r="H8" s="31"/>
      <c r="I8" s="32">
        <v>0</v>
      </c>
      <c r="J8" s="31">
        <v>9</v>
      </c>
      <c r="K8" s="31">
        <v>8</v>
      </c>
      <c r="L8" s="13"/>
      <c r="M8" s="33"/>
      <c r="AA8" s="39"/>
    </row>
    <row r="9" spans="2:27" ht="12.75">
      <c r="B9" s="29"/>
      <c r="C9" s="29"/>
      <c r="D9" s="29"/>
      <c r="E9" s="29"/>
      <c r="F9" s="29"/>
      <c r="G9" s="30"/>
      <c r="H9" s="31"/>
      <c r="L9" s="31"/>
      <c r="M9" s="33"/>
      <c r="N9" s="31"/>
      <c r="O9" s="31" t="str">
        <f>I11</f>
        <v>Slavia Trnava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9"/>
    </row>
    <row r="10" spans="2:27" ht="12.75">
      <c r="B10" s="31"/>
      <c r="C10" s="32">
        <v>2</v>
      </c>
      <c r="D10" s="31">
        <v>8</v>
      </c>
      <c r="E10" s="31">
        <v>10</v>
      </c>
      <c r="F10" s="13">
        <v>10</v>
      </c>
      <c r="G10" s="33"/>
      <c r="H10" s="31"/>
      <c r="I10" s="31"/>
      <c r="J10" s="31"/>
      <c r="K10" s="31"/>
      <c r="L10" s="31"/>
      <c r="M10" s="33"/>
      <c r="N10" s="29"/>
      <c r="O10" s="29"/>
      <c r="P10" s="29"/>
      <c r="Q10" s="29"/>
      <c r="R10" s="29"/>
      <c r="S10" s="29"/>
      <c r="T10" s="30"/>
      <c r="U10" s="31"/>
      <c r="V10" s="31"/>
      <c r="W10" s="31"/>
      <c r="X10" s="31"/>
      <c r="Y10" s="31"/>
      <c r="Z10" s="31"/>
      <c r="AA10" s="39"/>
    </row>
    <row r="11" spans="2:27" ht="12.75">
      <c r="B11" s="31"/>
      <c r="C11" s="32">
        <v>1</v>
      </c>
      <c r="D11" s="31">
        <v>10</v>
      </c>
      <c r="E11" s="31">
        <v>2</v>
      </c>
      <c r="F11" s="13">
        <v>8</v>
      </c>
      <c r="G11" s="33"/>
      <c r="H11" s="31"/>
      <c r="I11" s="77" t="str">
        <f>C8</f>
        <v>Slavia Trnava</v>
      </c>
      <c r="J11" s="77"/>
      <c r="K11" s="77"/>
      <c r="L11" s="77"/>
      <c r="M11" s="78"/>
      <c r="T11" s="33"/>
      <c r="U11" s="31"/>
      <c r="V11" s="31"/>
      <c r="W11" s="31"/>
      <c r="X11" s="31"/>
      <c r="Y11" s="31"/>
      <c r="Z11" s="31"/>
      <c r="AA11" s="39"/>
    </row>
    <row r="12" spans="2:27" ht="12.75">
      <c r="B12" s="31"/>
      <c r="C12" s="31"/>
      <c r="D12" s="31"/>
      <c r="E12" s="31"/>
      <c r="F12" s="31"/>
      <c r="G12" s="33"/>
      <c r="H12" s="36"/>
      <c r="I12" s="29"/>
      <c r="J12" s="29"/>
      <c r="K12" s="29"/>
      <c r="L12" s="29"/>
      <c r="N12" s="31"/>
      <c r="O12" s="31"/>
      <c r="P12" s="31"/>
      <c r="Q12" s="31"/>
      <c r="R12" s="31"/>
      <c r="S12" s="31"/>
      <c r="T12" s="33"/>
      <c r="U12" s="31"/>
      <c r="V12" s="31"/>
      <c r="W12" s="31"/>
      <c r="X12" s="31"/>
      <c r="Y12" s="31"/>
      <c r="Z12" s="33"/>
      <c r="AA12" s="31"/>
    </row>
    <row r="13" spans="2:26" ht="12.75">
      <c r="B13" s="37" t="s">
        <v>8</v>
      </c>
      <c r="C13" s="35" t="s">
        <v>43</v>
      </c>
      <c r="D13" s="35"/>
      <c r="E13" s="35"/>
      <c r="F13" s="35"/>
      <c r="G13" s="38"/>
      <c r="T13" s="33"/>
      <c r="U13" s="31"/>
      <c r="Z13" s="33"/>
    </row>
    <row r="14" spans="20:26" ht="12.75">
      <c r="T14" s="33"/>
      <c r="U14" s="31"/>
      <c r="Z14" s="33"/>
    </row>
    <row r="15" spans="20:26" ht="12.75">
      <c r="T15" s="33"/>
      <c r="U15" s="31"/>
      <c r="Z15" s="33"/>
    </row>
    <row r="16" spans="13:29" ht="12.75">
      <c r="M16" s="37" t="s">
        <v>6</v>
      </c>
      <c r="N16" s="35"/>
      <c r="O16" s="41" t="str">
        <f>O23</f>
        <v>Vrakuňa</v>
      </c>
      <c r="P16" s="42">
        <v>0</v>
      </c>
      <c r="Q16" s="35">
        <v>8</v>
      </c>
      <c r="R16" s="35">
        <v>5</v>
      </c>
      <c r="S16" s="35"/>
      <c r="T16" s="38"/>
      <c r="U16" s="31"/>
      <c r="V16" s="32">
        <v>1</v>
      </c>
      <c r="W16" s="13">
        <v>10</v>
      </c>
      <c r="X16" s="13">
        <v>9</v>
      </c>
      <c r="Y16" s="13">
        <v>7</v>
      </c>
      <c r="Z16" s="31"/>
      <c r="AA16" s="43"/>
      <c r="AB16" s="37" t="s">
        <v>7</v>
      </c>
      <c r="AC16" s="41" t="str">
        <f>Y26</f>
        <v>Pichlé kolo</v>
      </c>
    </row>
    <row r="17" spans="14:27" ht="12.75">
      <c r="N17" s="31"/>
      <c r="O17" s="31"/>
      <c r="P17" s="32">
        <v>2</v>
      </c>
      <c r="Q17" s="31">
        <v>10</v>
      </c>
      <c r="R17" s="31">
        <v>10</v>
      </c>
      <c r="S17" s="13"/>
      <c r="T17" s="33"/>
      <c r="U17" s="31"/>
      <c r="V17" s="32">
        <v>2</v>
      </c>
      <c r="W17" s="44">
        <v>6</v>
      </c>
      <c r="X17" s="44">
        <v>10</v>
      </c>
      <c r="Y17" s="45">
        <v>10</v>
      </c>
      <c r="Z17" s="31"/>
      <c r="AA17" s="39"/>
    </row>
    <row r="18" spans="2:26" ht="12.75">
      <c r="B18" s="28" t="s">
        <v>4</v>
      </c>
      <c r="C18" t="s">
        <v>44</v>
      </c>
      <c r="T18" s="33"/>
      <c r="Z18" s="33"/>
    </row>
    <row r="19" spans="2:27" ht="12.75">
      <c r="B19" s="29"/>
      <c r="C19" s="29"/>
      <c r="D19" s="29"/>
      <c r="E19" s="29"/>
      <c r="F19" s="29"/>
      <c r="G19" s="30"/>
      <c r="N19" s="31"/>
      <c r="O19" s="31"/>
      <c r="P19" s="32"/>
      <c r="Q19" s="31"/>
      <c r="R19" s="31"/>
      <c r="S19" s="13"/>
      <c r="T19" s="33"/>
      <c r="U19" s="31"/>
      <c r="V19" s="32"/>
      <c r="W19" s="31"/>
      <c r="X19" s="31"/>
      <c r="Y19" s="31"/>
      <c r="Z19" s="31"/>
      <c r="AA19" s="39"/>
    </row>
    <row r="20" spans="2:27" ht="12.75">
      <c r="B20" s="31"/>
      <c r="C20" s="32">
        <v>2</v>
      </c>
      <c r="D20" s="31">
        <v>10</v>
      </c>
      <c r="E20" s="31">
        <v>3</v>
      </c>
      <c r="F20" s="13">
        <v>10</v>
      </c>
      <c r="G20" s="33"/>
      <c r="N20" s="31"/>
      <c r="O20" s="31"/>
      <c r="P20" s="32"/>
      <c r="Q20" s="31"/>
      <c r="R20" s="31"/>
      <c r="S20" s="13"/>
      <c r="T20" s="33"/>
      <c r="U20" s="31"/>
      <c r="V20" s="32"/>
      <c r="W20" s="31"/>
      <c r="X20" s="31"/>
      <c r="Y20" s="31"/>
      <c r="Z20" s="31"/>
      <c r="AA20" s="39"/>
    </row>
    <row r="21" spans="2:27" ht="12.75">
      <c r="B21" s="31"/>
      <c r="C21" s="32">
        <v>1</v>
      </c>
      <c r="D21" s="31">
        <v>9</v>
      </c>
      <c r="E21" s="31">
        <v>10</v>
      </c>
      <c r="F21" s="13">
        <v>8</v>
      </c>
      <c r="G21" s="33"/>
      <c r="H21" s="34"/>
      <c r="I21" s="35" t="str">
        <f>C18</f>
        <v>Pichlé kolo</v>
      </c>
      <c r="J21" s="35"/>
      <c r="K21" s="35"/>
      <c r="L21" s="35"/>
      <c r="M21" s="35"/>
      <c r="N21" s="31"/>
      <c r="O21" s="31"/>
      <c r="P21" s="32"/>
      <c r="Q21" s="31"/>
      <c r="R21" s="31"/>
      <c r="S21" s="13"/>
      <c r="T21" s="33"/>
      <c r="U21" s="31"/>
      <c r="V21" s="32"/>
      <c r="W21" s="31"/>
      <c r="X21" s="31"/>
      <c r="Y21" s="31"/>
      <c r="Z21" s="31"/>
      <c r="AA21" s="39"/>
    </row>
    <row r="22" spans="2:27" ht="12.75">
      <c r="B22" s="31"/>
      <c r="C22" s="31"/>
      <c r="D22" s="31"/>
      <c r="E22" s="31"/>
      <c r="F22" s="31"/>
      <c r="G22" s="33"/>
      <c r="H22" s="36"/>
      <c r="I22" s="29"/>
      <c r="J22" s="29"/>
      <c r="K22" s="29"/>
      <c r="L22" s="29"/>
      <c r="M22" s="30"/>
      <c r="N22" s="31"/>
      <c r="O22" s="31"/>
      <c r="P22" s="32"/>
      <c r="Q22" s="31"/>
      <c r="R22" s="31"/>
      <c r="S22" s="13"/>
      <c r="T22" s="33"/>
      <c r="U22" s="31"/>
      <c r="V22" s="32"/>
      <c r="W22" s="31"/>
      <c r="X22" s="31"/>
      <c r="Y22" s="31"/>
      <c r="Z22" s="31"/>
      <c r="AA22" s="39"/>
    </row>
    <row r="23" spans="2:27" ht="12.75">
      <c r="B23" s="37" t="s">
        <v>14</v>
      </c>
      <c r="C23" s="35" t="s">
        <v>45</v>
      </c>
      <c r="D23" s="35"/>
      <c r="E23" s="35"/>
      <c r="F23" s="35"/>
      <c r="G23" s="38"/>
      <c r="H23" s="39"/>
      <c r="I23" s="31"/>
      <c r="J23" s="31"/>
      <c r="K23" s="31"/>
      <c r="L23" s="31"/>
      <c r="M23" s="33"/>
      <c r="N23" s="35"/>
      <c r="O23" s="35" t="str">
        <f>I28</f>
        <v>Vrakuňa</v>
      </c>
      <c r="P23" s="35"/>
      <c r="Q23" s="35"/>
      <c r="R23" s="35"/>
      <c r="S23" s="35"/>
      <c r="T23" s="38"/>
      <c r="U23" s="31"/>
      <c r="V23" s="31"/>
      <c r="W23" s="31"/>
      <c r="X23" s="31"/>
      <c r="Y23" s="31"/>
      <c r="Z23" s="31"/>
      <c r="AA23" s="39"/>
    </row>
    <row r="24" spans="8:27" ht="12.75">
      <c r="H24" s="31"/>
      <c r="I24" s="32">
        <v>2</v>
      </c>
      <c r="J24" s="31">
        <v>10</v>
      </c>
      <c r="K24" s="31">
        <v>10</v>
      </c>
      <c r="L24" s="13"/>
      <c r="M24" s="33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9"/>
    </row>
    <row r="25" spans="2:27" ht="12.75">
      <c r="B25" s="28" t="s">
        <v>5</v>
      </c>
      <c r="C25" t="s">
        <v>22</v>
      </c>
      <c r="H25" s="31"/>
      <c r="I25" s="32">
        <v>0</v>
      </c>
      <c r="J25" s="31">
        <v>6</v>
      </c>
      <c r="K25" s="31">
        <v>9</v>
      </c>
      <c r="L25" s="13"/>
      <c r="M25" s="33"/>
      <c r="U25" s="31"/>
      <c r="V25" s="31"/>
      <c r="W25" s="31"/>
      <c r="X25" s="31"/>
      <c r="Y25" s="31"/>
      <c r="Z25" s="31"/>
      <c r="AA25" s="39"/>
    </row>
    <row r="26" spans="2:27" ht="12.75">
      <c r="B26" s="29"/>
      <c r="C26" s="29"/>
      <c r="D26" s="29"/>
      <c r="E26" s="29"/>
      <c r="F26" s="29"/>
      <c r="G26" s="30"/>
      <c r="H26" s="31"/>
      <c r="M26" s="33"/>
      <c r="N26" s="35"/>
      <c r="O26" s="35"/>
      <c r="P26" s="35"/>
      <c r="Q26" s="37"/>
      <c r="R26" s="35"/>
      <c r="S26" s="35"/>
      <c r="T26" s="35"/>
      <c r="U26" s="35"/>
      <c r="V26" s="35"/>
      <c r="W26" s="35"/>
      <c r="X26" s="35"/>
      <c r="Y26" s="46" t="str">
        <f>I21</f>
        <v>Pichlé kolo</v>
      </c>
      <c r="Z26" s="35"/>
      <c r="AA26" s="39"/>
    </row>
    <row r="27" spans="2:13" ht="12.75">
      <c r="B27" s="31"/>
      <c r="C27" s="32">
        <v>2</v>
      </c>
      <c r="D27" s="31">
        <v>10</v>
      </c>
      <c r="E27" s="31">
        <v>10</v>
      </c>
      <c r="F27" s="13"/>
      <c r="G27" s="33"/>
      <c r="H27" s="31"/>
      <c r="I27" s="31"/>
      <c r="J27" s="31"/>
      <c r="K27" s="31"/>
      <c r="L27" s="31"/>
      <c r="M27" s="33"/>
    </row>
    <row r="28" spans="2:13" ht="12.75">
      <c r="B28" s="31"/>
      <c r="C28" s="32">
        <v>0</v>
      </c>
      <c r="D28" s="31">
        <v>9</v>
      </c>
      <c r="E28" s="31">
        <v>6</v>
      </c>
      <c r="F28" s="13"/>
      <c r="G28" s="33"/>
      <c r="H28" s="35"/>
      <c r="I28" s="35" t="str">
        <f>C25</f>
        <v>Vrakuňa</v>
      </c>
      <c r="J28" s="35"/>
      <c r="K28" s="35"/>
      <c r="L28" s="35"/>
      <c r="M28" s="38"/>
    </row>
    <row r="29" spans="2:7" ht="12.75">
      <c r="B29" s="31"/>
      <c r="C29" s="31"/>
      <c r="D29" s="31"/>
      <c r="E29" s="31"/>
      <c r="F29" s="31"/>
      <c r="G29" s="33"/>
    </row>
    <row r="30" spans="2:7" ht="12.75">
      <c r="B30" s="37" t="s">
        <v>15</v>
      </c>
      <c r="C30" s="35" t="s">
        <v>9</v>
      </c>
      <c r="D30" s="35"/>
      <c r="E30" s="35"/>
      <c r="F30" s="35"/>
      <c r="G30" s="38"/>
    </row>
    <row r="31" ht="12.75" customHeight="1"/>
    <row r="32" spans="2:29" ht="12.7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2:29" ht="12.7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2:29" ht="12.7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2:29" ht="12.7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2:29" ht="12.7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2:29" ht="12.7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2:29" ht="12.7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2:29" ht="12.7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2:29" ht="12.7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spans="2:29" ht="12.7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2:29" ht="12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2:29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2:29" ht="12.75">
      <c r="B44" s="74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2:29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</sheetData>
  <mergeCells count="4">
    <mergeCell ref="B32:AC43"/>
    <mergeCell ref="B44:AC45"/>
    <mergeCell ref="C8:G8"/>
    <mergeCell ref="I11:M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ht="6.75" customHeight="1" thickBot="1"/>
    <row r="3" spans="1:21" ht="68.25" customHeight="1" thickBot="1">
      <c r="A3" s="2"/>
      <c r="B3" s="116" t="str">
        <f>A4</f>
        <v>ERMAS Turany</v>
      </c>
      <c r="C3" s="89"/>
      <c r="D3" s="90"/>
      <c r="E3" s="88" t="str">
        <f>A7</f>
        <v>Pegas</v>
      </c>
      <c r="F3" s="89"/>
      <c r="G3" s="90"/>
      <c r="H3" s="88" t="str">
        <f>A10</f>
        <v>Bystřička B</v>
      </c>
      <c r="I3" s="89"/>
      <c r="J3" s="90"/>
      <c r="K3" s="88" t="str">
        <f>A13</f>
        <v>HOPA Slavičín</v>
      </c>
      <c r="L3" s="89"/>
      <c r="M3" s="90"/>
      <c r="N3" s="89" t="str">
        <f>A16</f>
        <v>NK Climax Vsetín žáci</v>
      </c>
      <c r="O3" s="89"/>
      <c r="P3" s="89"/>
      <c r="Q3" s="10" t="s">
        <v>0</v>
      </c>
      <c r="R3" s="109" t="s">
        <v>3</v>
      </c>
      <c r="S3" s="110"/>
      <c r="T3" s="111"/>
      <c r="U3" s="11" t="s">
        <v>1</v>
      </c>
    </row>
    <row r="4" spans="1:21" ht="24.75" customHeight="1">
      <c r="A4" s="105" t="s">
        <v>41</v>
      </c>
      <c r="B4" s="117"/>
      <c r="C4" s="118"/>
      <c r="D4" s="118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8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96">
        <f>SUM(E4,H4,K4,N4)</f>
        <v>8</v>
      </c>
      <c r="R4" s="14">
        <f>SUM(E4,H4,K4,N4)</f>
        <v>8</v>
      </c>
      <c r="S4" s="15" t="s">
        <v>2</v>
      </c>
      <c r="T4" s="16">
        <f>SUM(G4,J4,M4,P4)</f>
        <v>0</v>
      </c>
      <c r="U4" s="91">
        <v>1</v>
      </c>
    </row>
    <row r="5" spans="1:21" ht="15.75" customHeight="1">
      <c r="A5" s="106"/>
      <c r="B5" s="119"/>
      <c r="C5" s="120"/>
      <c r="D5" s="120"/>
      <c r="E5" s="17">
        <v>10</v>
      </c>
      <c r="F5" s="18" t="str">
        <f>IF(ISBLANK(E5),"",":")</f>
        <v>:</v>
      </c>
      <c r="G5" s="19">
        <v>3</v>
      </c>
      <c r="H5" s="17">
        <v>10</v>
      </c>
      <c r="I5" s="18" t="str">
        <f t="shared" si="0"/>
        <v>:</v>
      </c>
      <c r="J5" s="19">
        <v>3</v>
      </c>
      <c r="K5" s="17">
        <v>10</v>
      </c>
      <c r="L5" s="18" t="str">
        <f t="shared" si="1"/>
        <v>:</v>
      </c>
      <c r="M5" s="19">
        <v>8</v>
      </c>
      <c r="N5" s="17">
        <v>10</v>
      </c>
      <c r="O5" s="18" t="str">
        <f t="shared" si="2"/>
        <v>:</v>
      </c>
      <c r="P5" s="20">
        <v>3</v>
      </c>
      <c r="Q5" s="71"/>
      <c r="R5" s="83">
        <f>SUM(E5:E6,H5:H6,K5:K6,N5:N6)</f>
        <v>80</v>
      </c>
      <c r="S5" s="81" t="s">
        <v>2</v>
      </c>
      <c r="T5" s="79">
        <f>SUM(G5:G6,J5:J6,M5:M6,P5:P6)</f>
        <v>29</v>
      </c>
      <c r="U5" s="92"/>
    </row>
    <row r="6" spans="1:21" ht="20.25" customHeight="1">
      <c r="A6" s="107"/>
      <c r="B6" s="121"/>
      <c r="C6" s="122"/>
      <c r="D6" s="122"/>
      <c r="E6" s="21">
        <v>10</v>
      </c>
      <c r="F6" s="22" t="str">
        <f>IF(ISBLANK(E6),"",":")</f>
        <v>:</v>
      </c>
      <c r="G6" s="23">
        <v>1</v>
      </c>
      <c r="H6" s="21">
        <v>10</v>
      </c>
      <c r="I6" s="22" t="str">
        <f t="shared" si="0"/>
        <v>:</v>
      </c>
      <c r="J6" s="23">
        <v>7</v>
      </c>
      <c r="K6" s="21">
        <v>10</v>
      </c>
      <c r="L6" s="22" t="str">
        <f t="shared" si="1"/>
        <v>:</v>
      </c>
      <c r="M6" s="23">
        <v>3</v>
      </c>
      <c r="N6" s="21">
        <v>10</v>
      </c>
      <c r="O6" s="22" t="str">
        <f t="shared" si="2"/>
        <v>:</v>
      </c>
      <c r="P6" s="24">
        <v>1</v>
      </c>
      <c r="Q6" s="72"/>
      <c r="R6" s="97"/>
      <c r="S6" s="82"/>
      <c r="T6" s="80"/>
      <c r="U6" s="93"/>
    </row>
    <row r="7" spans="1:21" ht="24.75" customHeight="1">
      <c r="A7" s="112" t="s">
        <v>9</v>
      </c>
      <c r="B7" s="5">
        <f>G4</f>
        <v>0</v>
      </c>
      <c r="C7" s="4" t="str">
        <f>F4</f>
        <v>:</v>
      </c>
      <c r="D7" s="6">
        <f>E4</f>
        <v>2</v>
      </c>
      <c r="E7" s="98"/>
      <c r="F7" s="99"/>
      <c r="G7" s="99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1</v>
      </c>
      <c r="L7" s="4" t="str">
        <f t="shared" si="1"/>
        <v>:</v>
      </c>
      <c r="M7" s="6">
        <f>IF(K8&lt;M8,1,0)+IF(K9&lt;M9,1,0)</f>
        <v>1</v>
      </c>
      <c r="N7" s="5">
        <f>IF(N8&gt;P8,1,0)+IF(N9&gt;P9,1,0)</f>
        <v>2</v>
      </c>
      <c r="O7" s="4" t="str">
        <f t="shared" si="2"/>
        <v>:</v>
      </c>
      <c r="P7" s="6">
        <f>IF(N8&lt;P8,1,0)+IF(N9&lt;P9,1,0)</f>
        <v>0</v>
      </c>
      <c r="Q7" s="104">
        <f>SUM(B7,H7,K7,N7)</f>
        <v>5</v>
      </c>
      <c r="R7" s="66">
        <f>SUM(B7,H7,K7,N7)</f>
        <v>5</v>
      </c>
      <c r="S7" s="67" t="s">
        <v>2</v>
      </c>
      <c r="T7" s="68">
        <f>SUM(D7,J7,M7,P7)</f>
        <v>3</v>
      </c>
      <c r="U7" s="73">
        <v>2</v>
      </c>
    </row>
    <row r="8" spans="1:21" ht="15.75" customHeight="1">
      <c r="A8" s="106"/>
      <c r="B8" s="17">
        <f>G5</f>
        <v>3</v>
      </c>
      <c r="C8" s="18" t="str">
        <f>F5</f>
        <v>:</v>
      </c>
      <c r="D8" s="19">
        <f>E5</f>
        <v>10</v>
      </c>
      <c r="E8" s="100"/>
      <c r="F8" s="101"/>
      <c r="G8" s="101"/>
      <c r="H8" s="17">
        <v>10</v>
      </c>
      <c r="I8" s="18" t="str">
        <f t="shared" si="0"/>
        <v>:</v>
      </c>
      <c r="J8" s="19">
        <v>5</v>
      </c>
      <c r="K8" s="17">
        <v>10</v>
      </c>
      <c r="L8" s="18" t="str">
        <f t="shared" si="1"/>
        <v>:</v>
      </c>
      <c r="M8" s="19">
        <v>6</v>
      </c>
      <c r="N8" s="17">
        <v>10</v>
      </c>
      <c r="O8" s="18" t="str">
        <f t="shared" si="2"/>
        <v>:</v>
      </c>
      <c r="P8" s="19">
        <v>1</v>
      </c>
      <c r="Q8" s="71"/>
      <c r="R8" s="83">
        <f>SUM(B8:B9,H8:H9,K8:K9,N8:N9)</f>
        <v>59</v>
      </c>
      <c r="S8" s="81" t="s">
        <v>2</v>
      </c>
      <c r="T8" s="79">
        <f>SUM(D8:D9,J8:J9,M8:M9,P8:P9)</f>
        <v>49</v>
      </c>
      <c r="U8" s="92"/>
    </row>
    <row r="9" spans="1:21" ht="20.25" customHeight="1">
      <c r="A9" s="107"/>
      <c r="B9" s="21">
        <f>G6</f>
        <v>1</v>
      </c>
      <c r="C9" s="22" t="str">
        <f>F6</f>
        <v>:</v>
      </c>
      <c r="D9" s="23">
        <f>E6</f>
        <v>10</v>
      </c>
      <c r="E9" s="102"/>
      <c r="F9" s="103"/>
      <c r="G9" s="103"/>
      <c r="H9" s="21">
        <v>10</v>
      </c>
      <c r="I9" s="22" t="str">
        <f t="shared" si="0"/>
        <v>:</v>
      </c>
      <c r="J9" s="23">
        <v>4</v>
      </c>
      <c r="K9" s="21">
        <v>5</v>
      </c>
      <c r="L9" s="22" t="str">
        <f t="shared" si="1"/>
        <v>:</v>
      </c>
      <c r="M9" s="23">
        <v>10</v>
      </c>
      <c r="N9" s="21">
        <v>10</v>
      </c>
      <c r="O9" s="22" t="str">
        <f t="shared" si="2"/>
        <v>:</v>
      </c>
      <c r="P9" s="24">
        <v>3</v>
      </c>
      <c r="Q9" s="72"/>
      <c r="R9" s="70"/>
      <c r="S9" s="94"/>
      <c r="T9" s="95"/>
      <c r="U9" s="93"/>
    </row>
    <row r="10" spans="1:21" ht="24.75" customHeight="1">
      <c r="A10" s="112" t="s">
        <v>19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98"/>
      <c r="I10" s="99"/>
      <c r="J10" s="99"/>
      <c r="K10" s="5">
        <f>IF(K11&gt;M11,1,0)+IF(K12&gt;M12,1,0)</f>
        <v>1</v>
      </c>
      <c r="L10" s="4" t="str">
        <f t="shared" si="1"/>
        <v>:</v>
      </c>
      <c r="M10" s="6">
        <f>IF(K11&lt;M11,1,0)+IF(K12&lt;M12,1,0)</f>
        <v>1</v>
      </c>
      <c r="N10" s="5">
        <f>IF(N11&gt;P11,1,0)+IF(N12&gt;P12,1,0)</f>
        <v>2</v>
      </c>
      <c r="O10" s="4" t="str">
        <f t="shared" si="2"/>
        <v>:</v>
      </c>
      <c r="P10" s="6">
        <f>IF(N11&lt;P11,1,0)+IF(N12&lt;P12,1,0)</f>
        <v>0</v>
      </c>
      <c r="Q10" s="104">
        <f>SUM(B10,E10,K10,N10)</f>
        <v>3</v>
      </c>
      <c r="R10" s="5">
        <f>SUM(B10,E10,K10,N10)</f>
        <v>3</v>
      </c>
      <c r="S10" s="4" t="s">
        <v>2</v>
      </c>
      <c r="T10" s="6">
        <f>SUM(D10,G10,M10,P10)</f>
        <v>5</v>
      </c>
      <c r="U10" s="126">
        <v>4</v>
      </c>
    </row>
    <row r="11" spans="1:21" ht="15.75" customHeight="1">
      <c r="A11" s="106"/>
      <c r="B11" s="17">
        <f>J5</f>
        <v>3</v>
      </c>
      <c r="C11" s="18" t="str">
        <f>I5</f>
        <v>:</v>
      </c>
      <c r="D11" s="19">
        <f>H5</f>
        <v>10</v>
      </c>
      <c r="E11" s="17">
        <f>J8</f>
        <v>5</v>
      </c>
      <c r="F11" s="18" t="str">
        <f>I8</f>
        <v>:</v>
      </c>
      <c r="G11" s="19">
        <f>H8</f>
        <v>10</v>
      </c>
      <c r="H11" s="100"/>
      <c r="I11" s="101"/>
      <c r="J11" s="101"/>
      <c r="K11" s="17">
        <v>10</v>
      </c>
      <c r="L11" s="18" t="str">
        <f t="shared" si="1"/>
        <v>:</v>
      </c>
      <c r="M11" s="19">
        <v>7</v>
      </c>
      <c r="N11" s="17">
        <v>10</v>
      </c>
      <c r="O11" s="18" t="str">
        <f t="shared" si="2"/>
        <v>:</v>
      </c>
      <c r="P11" s="19">
        <v>1</v>
      </c>
      <c r="Q11" s="71"/>
      <c r="R11" s="83">
        <f>SUM(B11:B12,E11:E12,K11:K12,N11:N12)</f>
        <v>57</v>
      </c>
      <c r="S11" s="81" t="s">
        <v>2</v>
      </c>
      <c r="T11" s="79">
        <f>SUM(D11:D12,G11:G12,M11:M12,P11:P12)</f>
        <v>61</v>
      </c>
      <c r="U11" s="114"/>
    </row>
    <row r="12" spans="1:21" ht="20.25" customHeight="1">
      <c r="A12" s="107"/>
      <c r="B12" s="21">
        <f>J6</f>
        <v>7</v>
      </c>
      <c r="C12" s="22" t="str">
        <f>I6</f>
        <v>:</v>
      </c>
      <c r="D12" s="23">
        <f>H6</f>
        <v>10</v>
      </c>
      <c r="E12" s="21">
        <f>J9</f>
        <v>4</v>
      </c>
      <c r="F12" s="22" t="str">
        <f>I9</f>
        <v>:</v>
      </c>
      <c r="G12" s="23">
        <f>H9</f>
        <v>10</v>
      </c>
      <c r="H12" s="102"/>
      <c r="I12" s="103"/>
      <c r="J12" s="103"/>
      <c r="K12" s="21">
        <v>8</v>
      </c>
      <c r="L12" s="22" t="str">
        <f t="shared" si="1"/>
        <v>:</v>
      </c>
      <c r="M12" s="23">
        <v>10</v>
      </c>
      <c r="N12" s="21">
        <v>10</v>
      </c>
      <c r="O12" s="22" t="str">
        <f t="shared" si="2"/>
        <v>:</v>
      </c>
      <c r="P12" s="23">
        <v>3</v>
      </c>
      <c r="Q12" s="72"/>
      <c r="R12" s="128"/>
      <c r="S12" s="129"/>
      <c r="T12" s="130"/>
      <c r="U12" s="127"/>
    </row>
    <row r="13" spans="1:21" ht="24.75" customHeight="1">
      <c r="A13" s="112" t="s">
        <v>53</v>
      </c>
      <c r="B13" s="59">
        <f>M4</f>
        <v>0</v>
      </c>
      <c r="C13" s="60" t="str">
        <f>L4</f>
        <v>:</v>
      </c>
      <c r="D13" s="61">
        <f>K4</f>
        <v>2</v>
      </c>
      <c r="E13" s="59">
        <f>M7</f>
        <v>1</v>
      </c>
      <c r="F13" s="60" t="str">
        <f>L7</f>
        <v>:</v>
      </c>
      <c r="G13" s="61">
        <f>K7</f>
        <v>1</v>
      </c>
      <c r="H13" s="5">
        <f>M10</f>
        <v>1</v>
      </c>
      <c r="I13" s="4" t="str">
        <f>L10</f>
        <v>:</v>
      </c>
      <c r="J13" s="6">
        <f>K10</f>
        <v>1</v>
      </c>
      <c r="K13" s="98"/>
      <c r="L13" s="99"/>
      <c r="M13" s="99"/>
      <c r="N13" s="5">
        <f>IF(N14&gt;P14,1,0)+IF(N15&gt;P15,1,0)</f>
        <v>2</v>
      </c>
      <c r="O13" s="4" t="str">
        <f t="shared" si="2"/>
        <v>:</v>
      </c>
      <c r="P13" s="6">
        <f>IF(N14&lt;P14,1,0)+IF(N15&lt;P15,1,0)</f>
        <v>0</v>
      </c>
      <c r="Q13" s="104">
        <f>SUM(B13,E13,H13,N13)</f>
        <v>4</v>
      </c>
      <c r="R13" s="5">
        <f>SUM(B13,E13,H13,N13)</f>
        <v>4</v>
      </c>
      <c r="S13" s="4" t="s">
        <v>2</v>
      </c>
      <c r="T13" s="6">
        <f>SUM(D13,G13,J13,P13)</f>
        <v>4</v>
      </c>
      <c r="U13" s="126">
        <v>3</v>
      </c>
    </row>
    <row r="14" spans="1:21" ht="15.75" customHeight="1">
      <c r="A14" s="106"/>
      <c r="B14" s="17">
        <f>M5</f>
        <v>8</v>
      </c>
      <c r="C14" s="18" t="str">
        <f>L5</f>
        <v>:</v>
      </c>
      <c r="D14" s="19">
        <f>K5</f>
        <v>10</v>
      </c>
      <c r="E14" s="17">
        <f>M8</f>
        <v>6</v>
      </c>
      <c r="F14" s="18" t="str">
        <f>L8</f>
        <v>:</v>
      </c>
      <c r="G14" s="19">
        <f>K8</f>
        <v>10</v>
      </c>
      <c r="H14" s="17">
        <f>M11</f>
        <v>7</v>
      </c>
      <c r="I14" s="18" t="str">
        <f>L11</f>
        <v>:</v>
      </c>
      <c r="J14" s="19">
        <f>K11</f>
        <v>10</v>
      </c>
      <c r="K14" s="100"/>
      <c r="L14" s="101"/>
      <c r="M14" s="101"/>
      <c r="N14" s="17">
        <v>10</v>
      </c>
      <c r="O14" s="18" t="str">
        <f t="shared" si="2"/>
        <v>:</v>
      </c>
      <c r="P14" s="19">
        <v>3</v>
      </c>
      <c r="Q14" s="71"/>
      <c r="R14" s="83">
        <f>SUM(B14:B15,E14:E15,H14:H15,N14:N15)</f>
        <v>64</v>
      </c>
      <c r="S14" s="85" t="s">
        <v>2</v>
      </c>
      <c r="T14" s="79">
        <f>SUM(D14:D15,G14:G15,J14:J15,P14:P15)</f>
        <v>60</v>
      </c>
      <c r="U14" s="114"/>
    </row>
    <row r="15" spans="1:21" ht="20.25" customHeight="1">
      <c r="A15" s="107"/>
      <c r="B15" s="69">
        <f>M6</f>
        <v>3</v>
      </c>
      <c r="C15" s="22" t="str">
        <f>L6</f>
        <v>:</v>
      </c>
      <c r="D15" s="23">
        <f>K6</f>
        <v>10</v>
      </c>
      <c r="E15" s="21">
        <f>M9</f>
        <v>10</v>
      </c>
      <c r="F15" s="22" t="str">
        <f>L9</f>
        <v>:</v>
      </c>
      <c r="G15" s="23">
        <f>K9</f>
        <v>5</v>
      </c>
      <c r="H15" s="21">
        <f>M12</f>
        <v>10</v>
      </c>
      <c r="I15" s="22" t="str">
        <f>L12</f>
        <v>:</v>
      </c>
      <c r="J15" s="23">
        <f>K12</f>
        <v>8</v>
      </c>
      <c r="K15" s="102"/>
      <c r="L15" s="103"/>
      <c r="M15" s="103"/>
      <c r="N15" s="21">
        <v>10</v>
      </c>
      <c r="O15" s="22" t="str">
        <f t="shared" si="2"/>
        <v>:</v>
      </c>
      <c r="P15" s="23">
        <v>4</v>
      </c>
      <c r="Q15" s="72"/>
      <c r="R15" s="97"/>
      <c r="S15" s="131"/>
      <c r="T15" s="80"/>
      <c r="U15" s="127"/>
    </row>
    <row r="16" spans="1:21" ht="24.75" customHeight="1">
      <c r="A16" s="112" t="s">
        <v>54</v>
      </c>
      <c r="B16" s="59">
        <f>P4</f>
        <v>0</v>
      </c>
      <c r="C16" s="60" t="str">
        <f>O4</f>
        <v>:</v>
      </c>
      <c r="D16" s="61">
        <f>N4</f>
        <v>2</v>
      </c>
      <c r="E16" s="59">
        <f>P7</f>
        <v>0</v>
      </c>
      <c r="F16" s="60" t="str">
        <f>O7</f>
        <v>:</v>
      </c>
      <c r="G16" s="61">
        <f>N7</f>
        <v>2</v>
      </c>
      <c r="H16" s="59">
        <f>P10</f>
        <v>0</v>
      </c>
      <c r="I16" s="60" t="str">
        <f>O10</f>
        <v>:</v>
      </c>
      <c r="J16" s="61">
        <f>N10</f>
        <v>2</v>
      </c>
      <c r="K16" s="5">
        <f>P13</f>
        <v>0</v>
      </c>
      <c r="L16" s="4" t="str">
        <f>O13</f>
        <v>:</v>
      </c>
      <c r="M16" s="6">
        <f>N13</f>
        <v>2</v>
      </c>
      <c r="N16" s="100"/>
      <c r="O16" s="101"/>
      <c r="P16" s="101"/>
      <c r="Q16" s="71">
        <f>SUM(B16,E16,H16,K16)</f>
        <v>0</v>
      </c>
      <c r="R16" s="59">
        <f>SUM(B16,E16,H16,K16)</f>
        <v>0</v>
      </c>
      <c r="S16" s="60" t="s">
        <v>2</v>
      </c>
      <c r="T16" s="61">
        <f>SUM(D16,G16,J16,M16)</f>
        <v>8</v>
      </c>
      <c r="U16" s="114">
        <v>5</v>
      </c>
    </row>
    <row r="17" spans="1:21" ht="15.75" customHeight="1">
      <c r="A17" s="106"/>
      <c r="B17" s="17">
        <f>P5</f>
        <v>3</v>
      </c>
      <c r="C17" s="18" t="str">
        <f>O5</f>
        <v>:</v>
      </c>
      <c r="D17" s="19">
        <f>N5</f>
        <v>10</v>
      </c>
      <c r="E17" s="17">
        <f>P8</f>
        <v>1</v>
      </c>
      <c r="F17" s="18" t="str">
        <f>O8</f>
        <v>:</v>
      </c>
      <c r="G17" s="19">
        <f>N8</f>
        <v>10</v>
      </c>
      <c r="H17" s="17">
        <f>P11</f>
        <v>1</v>
      </c>
      <c r="I17" s="18" t="str">
        <f>O11</f>
        <v>:</v>
      </c>
      <c r="J17" s="19">
        <f>N11</f>
        <v>10</v>
      </c>
      <c r="K17" s="17">
        <f>P14</f>
        <v>3</v>
      </c>
      <c r="L17" s="18" t="str">
        <f>O14</f>
        <v>:</v>
      </c>
      <c r="M17" s="19">
        <f>N14</f>
        <v>10</v>
      </c>
      <c r="N17" s="100"/>
      <c r="O17" s="101"/>
      <c r="P17" s="101"/>
      <c r="Q17" s="71"/>
      <c r="R17" s="83">
        <f>SUM(B17:B18,E17:E18,H17:H18,K17:K18)</f>
        <v>19</v>
      </c>
      <c r="S17" s="85" t="s">
        <v>2</v>
      </c>
      <c r="T17" s="79">
        <f>SUM(D17:D18,G17:G18,J17:J18,M17:M18)</f>
        <v>80</v>
      </c>
      <c r="U17" s="114"/>
    </row>
    <row r="18" spans="1:21" ht="20.25" customHeight="1" thickBot="1">
      <c r="A18" s="113"/>
      <c r="B18" s="25">
        <f>P6</f>
        <v>1</v>
      </c>
      <c r="C18" s="26" t="str">
        <f>O6</f>
        <v>:</v>
      </c>
      <c r="D18" s="27">
        <f>N6</f>
        <v>10</v>
      </c>
      <c r="E18" s="25">
        <f>P9</f>
        <v>3</v>
      </c>
      <c r="F18" s="26" t="str">
        <f>O9</f>
        <v>:</v>
      </c>
      <c r="G18" s="27">
        <f>N9</f>
        <v>10</v>
      </c>
      <c r="H18" s="25">
        <f>P12</f>
        <v>3</v>
      </c>
      <c r="I18" s="26" t="str">
        <f>O12</f>
        <v>:</v>
      </c>
      <c r="J18" s="27">
        <f>N12</f>
        <v>10</v>
      </c>
      <c r="K18" s="25">
        <f>P15</f>
        <v>4</v>
      </c>
      <c r="L18" s="26" t="str">
        <f>O15</f>
        <v>:</v>
      </c>
      <c r="M18" s="27">
        <f>N15</f>
        <v>10</v>
      </c>
      <c r="N18" s="124"/>
      <c r="O18" s="125"/>
      <c r="P18" s="125"/>
      <c r="Q18" s="123"/>
      <c r="R18" s="84"/>
      <c r="S18" s="86"/>
      <c r="T18" s="87"/>
      <c r="U18" s="115"/>
    </row>
    <row r="19" spans="18:20" ht="12.75" customHeight="1">
      <c r="R19" s="12">
        <f>SUM(R5,R8,R11,R14,R17)</f>
        <v>279</v>
      </c>
      <c r="S19" s="12"/>
      <c r="T19" s="48">
        <f>SUM(T5,T8,T11,T14,T17)</f>
        <v>279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T5:T6"/>
    <mergeCell ref="S5:S6"/>
    <mergeCell ref="R17:R18"/>
    <mergeCell ref="S17:S18"/>
    <mergeCell ref="T17:T18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Q10:Q12"/>
    <mergeCell ref="R11:R12"/>
    <mergeCell ref="S11:S12"/>
    <mergeCell ref="T11:T12"/>
    <mergeCell ref="A13:A15"/>
    <mergeCell ref="Q13:Q15"/>
    <mergeCell ref="U13:U15"/>
    <mergeCell ref="R14:R15"/>
    <mergeCell ref="S14:S15"/>
    <mergeCell ref="T14:T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="85" zoomScaleNormal="85" workbookViewId="0" topLeftCell="A1">
      <selection activeCell="A1" sqref="A1:X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7" width="5.125" style="1" customWidth="1"/>
    <col min="18" max="18" width="1.625" style="1" customWidth="1"/>
    <col min="19" max="19" width="5.125" style="1" customWidth="1"/>
    <col min="20" max="20" width="7.125" style="1" customWidth="1"/>
    <col min="21" max="21" width="4.625" style="1" bestFit="1" customWidth="1"/>
    <col min="22" max="22" width="1.625" style="1" customWidth="1"/>
    <col min="23" max="23" width="4.375" style="1" customWidth="1"/>
    <col min="24" max="24" width="7.125" style="1" customWidth="1"/>
    <col min="25" max="26" width="3.375" style="1" bestFit="1" customWidth="1"/>
    <col min="27" max="16384" width="9.25390625" style="1" customWidth="1"/>
  </cols>
  <sheetData>
    <row r="1" spans="1:24" ht="23.2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ht="6.75" customHeight="1" thickBot="1"/>
    <row r="3" spans="1:24" ht="68.25" customHeight="1" thickBot="1">
      <c r="A3" s="2"/>
      <c r="B3" s="116" t="str">
        <f>A4</f>
        <v>TJ Sokol Pustkovec old boys</v>
      </c>
      <c r="C3" s="89"/>
      <c r="D3" s="90"/>
      <c r="E3" s="88" t="str">
        <f>A7</f>
        <v>Slavia Trnava</v>
      </c>
      <c r="F3" s="89"/>
      <c r="G3" s="90"/>
      <c r="H3" s="88" t="str">
        <f>A10</f>
        <v>Vlci</v>
      </c>
      <c r="I3" s="89"/>
      <c r="J3" s="90"/>
      <c r="K3" s="88" t="str">
        <f>A13</f>
        <v>Matrix A</v>
      </c>
      <c r="L3" s="89"/>
      <c r="M3" s="90"/>
      <c r="N3" s="88" t="str">
        <f>A16</f>
        <v>Žáci Valaši</v>
      </c>
      <c r="O3" s="89"/>
      <c r="P3" s="90"/>
      <c r="Q3" s="89" t="str">
        <f>A19</f>
        <v>Patrioti Dobrá Niva</v>
      </c>
      <c r="R3" s="89"/>
      <c r="S3" s="89"/>
      <c r="T3" s="10" t="s">
        <v>0</v>
      </c>
      <c r="U3" s="109" t="s">
        <v>3</v>
      </c>
      <c r="V3" s="110"/>
      <c r="W3" s="111"/>
      <c r="X3" s="11" t="s">
        <v>1</v>
      </c>
    </row>
    <row r="4" spans="1:24" ht="24.75" customHeight="1">
      <c r="A4" s="105" t="s">
        <v>56</v>
      </c>
      <c r="B4" s="117"/>
      <c r="C4" s="118"/>
      <c r="D4" s="118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8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8">
        <f>IF(Q5&gt;S5,1,0)+IF(Q6&gt;S6,1,0)</f>
        <v>1</v>
      </c>
      <c r="R4" s="9" t="str">
        <f aca="true" t="shared" si="3" ref="R4:R18">IF(ISBLANK(Q4),"",":")</f>
        <v>:</v>
      </c>
      <c r="S4" s="7">
        <f>IF(Q5&lt;S5,1,0)+IF(Q6&lt;S6,1,0)</f>
        <v>1</v>
      </c>
      <c r="T4" s="96">
        <f>SUM(E4,H4,K4,N4,Q4)</f>
        <v>8</v>
      </c>
      <c r="U4" s="14">
        <f>SUM(E4,H4,K4,N4,Q4)</f>
        <v>8</v>
      </c>
      <c r="V4" s="15" t="s">
        <v>2</v>
      </c>
      <c r="W4" s="16">
        <f>SUM(G4,J4,M4,P4,S4)</f>
        <v>2</v>
      </c>
      <c r="X4" s="91">
        <v>2</v>
      </c>
    </row>
    <row r="5" spans="1:24" ht="15.75" customHeight="1">
      <c r="A5" s="106"/>
      <c r="B5" s="119"/>
      <c r="C5" s="120"/>
      <c r="D5" s="120"/>
      <c r="E5" s="17">
        <v>10</v>
      </c>
      <c r="F5" s="18" t="str">
        <f>IF(ISBLANK(E5),"",":")</f>
        <v>:</v>
      </c>
      <c r="G5" s="19">
        <v>7</v>
      </c>
      <c r="H5" s="17">
        <v>10</v>
      </c>
      <c r="I5" s="18" t="str">
        <f t="shared" si="0"/>
        <v>:</v>
      </c>
      <c r="J5" s="19">
        <v>5</v>
      </c>
      <c r="K5" s="17">
        <v>10</v>
      </c>
      <c r="L5" s="18" t="str">
        <f t="shared" si="1"/>
        <v>:</v>
      </c>
      <c r="M5" s="19">
        <v>4</v>
      </c>
      <c r="N5" s="17">
        <v>10</v>
      </c>
      <c r="O5" s="18" t="str">
        <f t="shared" si="2"/>
        <v>:</v>
      </c>
      <c r="P5" s="19">
        <v>4</v>
      </c>
      <c r="Q5" s="17">
        <v>7</v>
      </c>
      <c r="R5" s="18" t="str">
        <f t="shared" si="3"/>
        <v>:</v>
      </c>
      <c r="S5" s="20">
        <v>10</v>
      </c>
      <c r="T5" s="71"/>
      <c r="U5" s="83">
        <f>SUM(E5:E6,H5:H6,K5:K6,N5:N6,Q5:Q6)</f>
        <v>93</v>
      </c>
      <c r="V5" s="81" t="s">
        <v>2</v>
      </c>
      <c r="W5" s="79">
        <f>SUM(G5:G6,J5:J6,M5:M6,P5:P6,S5:S6)</f>
        <v>56</v>
      </c>
      <c r="X5" s="92"/>
    </row>
    <row r="6" spans="1:24" ht="20.25" customHeight="1">
      <c r="A6" s="107"/>
      <c r="B6" s="121"/>
      <c r="C6" s="122"/>
      <c r="D6" s="122"/>
      <c r="E6" s="21">
        <v>6</v>
      </c>
      <c r="F6" s="22" t="str">
        <f>IF(ISBLANK(E6),"",":")</f>
        <v>:</v>
      </c>
      <c r="G6" s="23">
        <v>10</v>
      </c>
      <c r="H6" s="21">
        <v>10</v>
      </c>
      <c r="I6" s="22" t="str">
        <f t="shared" si="0"/>
        <v>:</v>
      </c>
      <c r="J6" s="23">
        <v>4</v>
      </c>
      <c r="K6" s="21">
        <v>10</v>
      </c>
      <c r="L6" s="22" t="str">
        <f t="shared" si="1"/>
        <v>:</v>
      </c>
      <c r="M6" s="23">
        <v>4</v>
      </c>
      <c r="N6" s="21">
        <v>10</v>
      </c>
      <c r="O6" s="22" t="str">
        <f t="shared" si="2"/>
        <v>:</v>
      </c>
      <c r="P6" s="23">
        <v>4</v>
      </c>
      <c r="Q6" s="21">
        <v>10</v>
      </c>
      <c r="R6" s="22" t="str">
        <f t="shared" si="3"/>
        <v>:</v>
      </c>
      <c r="S6" s="24">
        <v>4</v>
      </c>
      <c r="T6" s="72"/>
      <c r="U6" s="97"/>
      <c r="V6" s="82"/>
      <c r="W6" s="80"/>
      <c r="X6" s="93"/>
    </row>
    <row r="7" spans="1:24" ht="24.75" customHeight="1">
      <c r="A7" s="112" t="s">
        <v>42</v>
      </c>
      <c r="B7" s="5">
        <f>G4</f>
        <v>1</v>
      </c>
      <c r="C7" s="4" t="str">
        <f>F4</f>
        <v>:</v>
      </c>
      <c r="D7" s="6">
        <f>E4</f>
        <v>1</v>
      </c>
      <c r="E7" s="98"/>
      <c r="F7" s="99"/>
      <c r="G7" s="99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5">
        <f>IF(N8&gt;P8,1,0)+IF(N9&gt;P9,1,0)</f>
        <v>2</v>
      </c>
      <c r="O7" s="4" t="str">
        <f t="shared" si="2"/>
        <v>:</v>
      </c>
      <c r="P7" s="6">
        <f>IF(N8&lt;P8,1,0)+IF(N9&lt;P9,1,0)</f>
        <v>0</v>
      </c>
      <c r="Q7" s="5">
        <f>IF(Q8&gt;S8,1,0)+IF(Q9&gt;S9,1,0)</f>
        <v>2</v>
      </c>
      <c r="R7" s="4" t="str">
        <f t="shared" si="3"/>
        <v>:</v>
      </c>
      <c r="S7" s="6">
        <f>IF(Q8&lt;S8,1,0)+IF(Q9&lt;S9,1,0)</f>
        <v>0</v>
      </c>
      <c r="T7" s="104">
        <f>SUM(B7,H7,K7,N7,Q7)</f>
        <v>9</v>
      </c>
      <c r="U7" s="66">
        <f>SUM(B7,H7,K7,N7,Q7)</f>
        <v>9</v>
      </c>
      <c r="V7" s="67" t="s">
        <v>2</v>
      </c>
      <c r="W7" s="68">
        <f>SUM(D7,J7,M7,P7,S7)</f>
        <v>1</v>
      </c>
      <c r="X7" s="73">
        <v>1</v>
      </c>
    </row>
    <row r="8" spans="1:24" ht="15.75" customHeight="1">
      <c r="A8" s="106"/>
      <c r="B8" s="17">
        <f>G5</f>
        <v>7</v>
      </c>
      <c r="C8" s="18" t="str">
        <f>F5</f>
        <v>:</v>
      </c>
      <c r="D8" s="19">
        <f>E5</f>
        <v>10</v>
      </c>
      <c r="E8" s="100"/>
      <c r="F8" s="101"/>
      <c r="G8" s="101"/>
      <c r="H8" s="17">
        <v>10</v>
      </c>
      <c r="I8" s="18" t="str">
        <f t="shared" si="0"/>
        <v>:</v>
      </c>
      <c r="J8" s="19">
        <v>6</v>
      </c>
      <c r="K8" s="17">
        <v>10</v>
      </c>
      <c r="L8" s="18" t="str">
        <f t="shared" si="1"/>
        <v>:</v>
      </c>
      <c r="M8" s="19">
        <v>6</v>
      </c>
      <c r="N8" s="17">
        <v>10</v>
      </c>
      <c r="O8" s="18" t="str">
        <f t="shared" si="2"/>
        <v>:</v>
      </c>
      <c r="P8" s="19">
        <v>2</v>
      </c>
      <c r="Q8" s="17">
        <v>10</v>
      </c>
      <c r="R8" s="18" t="str">
        <f t="shared" si="3"/>
        <v>:</v>
      </c>
      <c r="S8" s="19">
        <v>5</v>
      </c>
      <c r="T8" s="71"/>
      <c r="U8" s="83">
        <f>SUM(B8:B9,H8:H9,K8:K9,N8:N9,Q8:Q9)</f>
        <v>97</v>
      </c>
      <c r="V8" s="81" t="s">
        <v>2</v>
      </c>
      <c r="W8" s="79">
        <f>SUM(D8:D9,J8:J9,M8:M9,P8:P9,S8:S9)</f>
        <v>55</v>
      </c>
      <c r="X8" s="92"/>
    </row>
    <row r="9" spans="1:24" ht="20.25" customHeight="1">
      <c r="A9" s="107"/>
      <c r="B9" s="21">
        <f>G6</f>
        <v>10</v>
      </c>
      <c r="C9" s="22" t="str">
        <f>F6</f>
        <v>:</v>
      </c>
      <c r="D9" s="23">
        <f>E6</f>
        <v>6</v>
      </c>
      <c r="E9" s="102"/>
      <c r="F9" s="103"/>
      <c r="G9" s="103"/>
      <c r="H9" s="21">
        <v>10</v>
      </c>
      <c r="I9" s="22" t="str">
        <f t="shared" si="0"/>
        <v>:</v>
      </c>
      <c r="J9" s="23">
        <v>7</v>
      </c>
      <c r="K9" s="21">
        <v>10</v>
      </c>
      <c r="L9" s="22" t="str">
        <f t="shared" si="1"/>
        <v>:</v>
      </c>
      <c r="M9" s="23">
        <v>1</v>
      </c>
      <c r="N9" s="21">
        <v>10</v>
      </c>
      <c r="O9" s="22" t="str">
        <f t="shared" si="2"/>
        <v>:</v>
      </c>
      <c r="P9" s="23">
        <v>7</v>
      </c>
      <c r="Q9" s="21">
        <v>10</v>
      </c>
      <c r="R9" s="22" t="str">
        <f t="shared" si="3"/>
        <v>:</v>
      </c>
      <c r="S9" s="24">
        <v>5</v>
      </c>
      <c r="T9" s="72"/>
      <c r="U9" s="70"/>
      <c r="V9" s="94"/>
      <c r="W9" s="95"/>
      <c r="X9" s="93"/>
    </row>
    <row r="10" spans="1:24" ht="24.75" customHeight="1">
      <c r="A10" s="112" t="s">
        <v>57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98"/>
      <c r="I10" s="99"/>
      <c r="J10" s="99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5">
        <f>IF(N11&gt;P11,1,0)+IF(N12&gt;P12,1,0)</f>
        <v>2</v>
      </c>
      <c r="O10" s="4" t="str">
        <f t="shared" si="2"/>
        <v>:</v>
      </c>
      <c r="P10" s="6">
        <f>IF(N11&lt;P11,1,0)+IF(N12&lt;P12,1,0)</f>
        <v>0</v>
      </c>
      <c r="Q10" s="5">
        <f>IF(Q11&gt;S11,1,0)+IF(Q12&gt;S12,1,0)</f>
        <v>0</v>
      </c>
      <c r="R10" s="4" t="str">
        <f t="shared" si="3"/>
        <v>:</v>
      </c>
      <c r="S10" s="6">
        <f>IF(Q11&lt;S11,1,0)+IF(Q12&lt;S12,1,0)</f>
        <v>2</v>
      </c>
      <c r="T10" s="104">
        <f>SUM(B10,E10,K10,N10,Q10)</f>
        <v>4</v>
      </c>
      <c r="U10" s="5">
        <f>SUM(B10,E10,K10,N10,Q10)</f>
        <v>4</v>
      </c>
      <c r="V10" s="4" t="s">
        <v>2</v>
      </c>
      <c r="W10" s="6">
        <f>SUM(D10,G10,M10,P10,S10)</f>
        <v>6</v>
      </c>
      <c r="X10" s="126">
        <v>4</v>
      </c>
    </row>
    <row r="11" spans="1:24" ht="15.75" customHeight="1">
      <c r="A11" s="106"/>
      <c r="B11" s="17">
        <f>J5</f>
        <v>5</v>
      </c>
      <c r="C11" s="18" t="str">
        <f>I5</f>
        <v>:</v>
      </c>
      <c r="D11" s="19">
        <f>H5</f>
        <v>10</v>
      </c>
      <c r="E11" s="17">
        <f>J8</f>
        <v>6</v>
      </c>
      <c r="F11" s="18" t="str">
        <f>I8</f>
        <v>:</v>
      </c>
      <c r="G11" s="19">
        <f>H8</f>
        <v>10</v>
      </c>
      <c r="H11" s="100"/>
      <c r="I11" s="101"/>
      <c r="J11" s="101"/>
      <c r="K11" s="17">
        <v>10</v>
      </c>
      <c r="L11" s="18" t="str">
        <f t="shared" si="1"/>
        <v>:</v>
      </c>
      <c r="M11" s="19">
        <v>9</v>
      </c>
      <c r="N11" s="17">
        <v>10</v>
      </c>
      <c r="O11" s="18" t="str">
        <f t="shared" si="2"/>
        <v>:</v>
      </c>
      <c r="P11" s="19">
        <v>9</v>
      </c>
      <c r="Q11" s="17">
        <v>6</v>
      </c>
      <c r="R11" s="18" t="str">
        <f t="shared" si="3"/>
        <v>:</v>
      </c>
      <c r="S11" s="19">
        <v>10</v>
      </c>
      <c r="T11" s="71"/>
      <c r="U11" s="83">
        <f>SUM(B11:B12,E11:E12,K11:K12,N11:N12,Q11:Q12)</f>
        <v>77</v>
      </c>
      <c r="V11" s="81" t="s">
        <v>2</v>
      </c>
      <c r="W11" s="79">
        <f>SUM(D11:D12,G11:G12,M11:M12,P11:P12,S11:S12)</f>
        <v>91</v>
      </c>
      <c r="X11" s="114"/>
    </row>
    <row r="12" spans="1:24" ht="20.25" customHeight="1">
      <c r="A12" s="107"/>
      <c r="B12" s="21">
        <f>J6</f>
        <v>4</v>
      </c>
      <c r="C12" s="22" t="str">
        <f>I6</f>
        <v>:</v>
      </c>
      <c r="D12" s="23">
        <f>H6</f>
        <v>10</v>
      </c>
      <c r="E12" s="21">
        <f>J9</f>
        <v>7</v>
      </c>
      <c r="F12" s="22" t="str">
        <f>I9</f>
        <v>:</v>
      </c>
      <c r="G12" s="23">
        <f>H9</f>
        <v>10</v>
      </c>
      <c r="H12" s="102"/>
      <c r="I12" s="103"/>
      <c r="J12" s="103"/>
      <c r="K12" s="21">
        <v>10</v>
      </c>
      <c r="L12" s="22" t="str">
        <f t="shared" si="1"/>
        <v>:</v>
      </c>
      <c r="M12" s="23">
        <v>7</v>
      </c>
      <c r="N12" s="21">
        <v>10</v>
      </c>
      <c r="O12" s="22" t="str">
        <f t="shared" si="2"/>
        <v>:</v>
      </c>
      <c r="P12" s="23">
        <v>6</v>
      </c>
      <c r="Q12" s="21">
        <v>9</v>
      </c>
      <c r="R12" s="22" t="str">
        <f t="shared" si="3"/>
        <v>:</v>
      </c>
      <c r="S12" s="23">
        <v>10</v>
      </c>
      <c r="T12" s="72"/>
      <c r="U12" s="128"/>
      <c r="V12" s="129"/>
      <c r="W12" s="130"/>
      <c r="X12" s="127"/>
    </row>
    <row r="13" spans="1:24" ht="24.75" customHeight="1">
      <c r="A13" s="112" t="s">
        <v>21</v>
      </c>
      <c r="B13" s="59">
        <f>M4</f>
        <v>0</v>
      </c>
      <c r="C13" s="60" t="str">
        <f>L4</f>
        <v>:</v>
      </c>
      <c r="D13" s="61">
        <f>K4</f>
        <v>2</v>
      </c>
      <c r="E13" s="59">
        <f>M7</f>
        <v>0</v>
      </c>
      <c r="F13" s="60" t="str">
        <f>L7</f>
        <v>:</v>
      </c>
      <c r="G13" s="61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98"/>
      <c r="L13" s="99"/>
      <c r="M13" s="99"/>
      <c r="N13" s="5">
        <f>IF(N14&gt;P14,1,0)+IF(N15&gt;P15,1,0)</f>
        <v>2</v>
      </c>
      <c r="O13" s="4" t="str">
        <f t="shared" si="2"/>
        <v>:</v>
      </c>
      <c r="P13" s="6">
        <f>IF(N14&lt;P14,1,0)+IF(N15&lt;P15,1,0)</f>
        <v>0</v>
      </c>
      <c r="Q13" s="5">
        <f>IF(Q14&gt;S14,1,0)+IF(Q15&gt;S15,1,0)</f>
        <v>1</v>
      </c>
      <c r="R13" s="4" t="str">
        <f t="shared" si="3"/>
        <v>:</v>
      </c>
      <c r="S13" s="6">
        <f>IF(Q14&lt;S14,1,0)+IF(Q15&lt;S15,1,0)</f>
        <v>1</v>
      </c>
      <c r="T13" s="104">
        <f>SUM(B13,E13,H13,N13,Q13)</f>
        <v>3</v>
      </c>
      <c r="U13" s="5">
        <f>SUM(B13,E13,H13,N13,Q13)</f>
        <v>3</v>
      </c>
      <c r="V13" s="4" t="s">
        <v>2</v>
      </c>
      <c r="W13" s="6">
        <f>SUM(D13,G13,J13,P13,S13)</f>
        <v>7</v>
      </c>
      <c r="X13" s="126">
        <v>5</v>
      </c>
    </row>
    <row r="14" spans="1:24" ht="15.75" customHeight="1">
      <c r="A14" s="106"/>
      <c r="B14" s="17">
        <f>M5</f>
        <v>4</v>
      </c>
      <c r="C14" s="18" t="str">
        <f>L5</f>
        <v>:</v>
      </c>
      <c r="D14" s="19">
        <f>K5</f>
        <v>10</v>
      </c>
      <c r="E14" s="17">
        <f>M8</f>
        <v>6</v>
      </c>
      <c r="F14" s="18" t="str">
        <f>L8</f>
        <v>:</v>
      </c>
      <c r="G14" s="19">
        <f>K8</f>
        <v>10</v>
      </c>
      <c r="H14" s="17">
        <f>M11</f>
        <v>9</v>
      </c>
      <c r="I14" s="18" t="str">
        <f>L11</f>
        <v>:</v>
      </c>
      <c r="J14" s="19">
        <f>K11</f>
        <v>10</v>
      </c>
      <c r="K14" s="100"/>
      <c r="L14" s="101"/>
      <c r="M14" s="101"/>
      <c r="N14" s="17">
        <v>10</v>
      </c>
      <c r="O14" s="18" t="str">
        <f t="shared" si="2"/>
        <v>:</v>
      </c>
      <c r="P14" s="19">
        <v>6</v>
      </c>
      <c r="Q14" s="17">
        <v>10</v>
      </c>
      <c r="R14" s="18" t="str">
        <f t="shared" si="3"/>
        <v>:</v>
      </c>
      <c r="S14" s="19">
        <v>6</v>
      </c>
      <c r="T14" s="71"/>
      <c r="U14" s="83">
        <f>SUM(B14:B15,E14:E15,H14:H15,N14:N15,Q14:Q15)</f>
        <v>64</v>
      </c>
      <c r="V14" s="85" t="s">
        <v>2</v>
      </c>
      <c r="W14" s="79">
        <f>SUM(D14:D15,G14:G15,J14:J15,P14:P15,S14:S15)</f>
        <v>88</v>
      </c>
      <c r="X14" s="114"/>
    </row>
    <row r="15" spans="1:24" ht="20.25" customHeight="1">
      <c r="A15" s="107"/>
      <c r="B15" s="69">
        <f>M6</f>
        <v>4</v>
      </c>
      <c r="C15" s="22" t="str">
        <f>L6</f>
        <v>:</v>
      </c>
      <c r="D15" s="23">
        <f>K6</f>
        <v>10</v>
      </c>
      <c r="E15" s="21">
        <f>M9</f>
        <v>1</v>
      </c>
      <c r="F15" s="22" t="str">
        <f>L9</f>
        <v>:</v>
      </c>
      <c r="G15" s="23">
        <f>K9</f>
        <v>10</v>
      </c>
      <c r="H15" s="21">
        <f>M12</f>
        <v>7</v>
      </c>
      <c r="I15" s="22" t="str">
        <f>L12</f>
        <v>:</v>
      </c>
      <c r="J15" s="23">
        <f>K12</f>
        <v>10</v>
      </c>
      <c r="K15" s="102"/>
      <c r="L15" s="103"/>
      <c r="M15" s="103"/>
      <c r="N15" s="21">
        <v>10</v>
      </c>
      <c r="O15" s="22" t="str">
        <f t="shared" si="2"/>
        <v>:</v>
      </c>
      <c r="P15" s="23">
        <v>6</v>
      </c>
      <c r="Q15" s="21">
        <v>3</v>
      </c>
      <c r="R15" s="22" t="str">
        <f t="shared" si="3"/>
        <v>:</v>
      </c>
      <c r="S15" s="23">
        <v>10</v>
      </c>
      <c r="T15" s="72"/>
      <c r="U15" s="97"/>
      <c r="V15" s="131"/>
      <c r="W15" s="80"/>
      <c r="X15" s="127"/>
    </row>
    <row r="16" spans="1:24" ht="24.75" customHeight="1">
      <c r="A16" s="112" t="s">
        <v>58</v>
      </c>
      <c r="B16" s="59">
        <f>P4</f>
        <v>0</v>
      </c>
      <c r="C16" s="60" t="str">
        <f>O4</f>
        <v>:</v>
      </c>
      <c r="D16" s="61">
        <f>N4</f>
        <v>2</v>
      </c>
      <c r="E16" s="59">
        <f>P7</f>
        <v>0</v>
      </c>
      <c r="F16" s="60" t="str">
        <f>O7</f>
        <v>:</v>
      </c>
      <c r="G16" s="61">
        <f>N7</f>
        <v>2</v>
      </c>
      <c r="H16" s="59">
        <f>P10</f>
        <v>0</v>
      </c>
      <c r="I16" s="60" t="str">
        <f>O10</f>
        <v>:</v>
      </c>
      <c r="J16" s="61">
        <f>N10</f>
        <v>2</v>
      </c>
      <c r="K16" s="5">
        <f>P13</f>
        <v>0</v>
      </c>
      <c r="L16" s="4" t="str">
        <f>O13</f>
        <v>:</v>
      </c>
      <c r="M16" s="6">
        <f>N13</f>
        <v>2</v>
      </c>
      <c r="N16" s="98"/>
      <c r="O16" s="99"/>
      <c r="P16" s="99"/>
      <c r="Q16" s="5">
        <f>IF(Q17&gt;S17,1,0)+IF(Q18&gt;S18,1,0)</f>
        <v>0</v>
      </c>
      <c r="R16" s="4" t="str">
        <f t="shared" si="3"/>
        <v>:</v>
      </c>
      <c r="S16" s="6">
        <f>IF(Q17&lt;S17,1,0)+IF(Q18&lt;S18,1,0)</f>
        <v>2</v>
      </c>
      <c r="T16" s="104">
        <f>SUM(B16,E16,H16,K16,Q16)</f>
        <v>0</v>
      </c>
      <c r="U16" s="5">
        <f>SUM(B16,E16,H16,K16,Q16)</f>
        <v>0</v>
      </c>
      <c r="V16" s="4" t="s">
        <v>2</v>
      </c>
      <c r="W16" s="6">
        <f>SUM(D16,G16,J16,M16,S16)</f>
        <v>10</v>
      </c>
      <c r="X16" s="126">
        <v>6</v>
      </c>
    </row>
    <row r="17" spans="1:24" ht="15.75" customHeight="1">
      <c r="A17" s="106"/>
      <c r="B17" s="17">
        <f>P5</f>
        <v>4</v>
      </c>
      <c r="C17" s="18" t="str">
        <f>O5</f>
        <v>:</v>
      </c>
      <c r="D17" s="19">
        <f>N5</f>
        <v>10</v>
      </c>
      <c r="E17" s="17">
        <f>P8</f>
        <v>2</v>
      </c>
      <c r="F17" s="18" t="str">
        <f>O8</f>
        <v>:</v>
      </c>
      <c r="G17" s="19">
        <f>N8</f>
        <v>10</v>
      </c>
      <c r="H17" s="17">
        <f>P11</f>
        <v>9</v>
      </c>
      <c r="I17" s="18" t="str">
        <f>O11</f>
        <v>:</v>
      </c>
      <c r="J17" s="19">
        <f>N11</f>
        <v>10</v>
      </c>
      <c r="K17" s="17">
        <f>P14</f>
        <v>6</v>
      </c>
      <c r="L17" s="18" t="str">
        <f>O14</f>
        <v>:</v>
      </c>
      <c r="M17" s="19">
        <f>N14</f>
        <v>10</v>
      </c>
      <c r="N17" s="100"/>
      <c r="O17" s="101"/>
      <c r="P17" s="101"/>
      <c r="Q17" s="17">
        <v>6</v>
      </c>
      <c r="R17" s="18" t="str">
        <f t="shared" si="3"/>
        <v>:</v>
      </c>
      <c r="S17" s="19">
        <v>10</v>
      </c>
      <c r="T17" s="71"/>
      <c r="U17" s="83">
        <f>SUM(B17:B18,E17:E18,H17:H18,K17:K18,Q17:Q18)</f>
        <v>57</v>
      </c>
      <c r="V17" s="85" t="s">
        <v>2</v>
      </c>
      <c r="W17" s="79">
        <f>SUM(D17:D18,G17:G18,J17:J18,M17:M18,S17:S18)</f>
        <v>100</v>
      </c>
      <c r="X17" s="114"/>
    </row>
    <row r="18" spans="1:24" ht="20.25" customHeight="1">
      <c r="A18" s="107"/>
      <c r="B18" s="69">
        <f>P6</f>
        <v>4</v>
      </c>
      <c r="C18" s="22" t="str">
        <f>O6</f>
        <v>:</v>
      </c>
      <c r="D18" s="23">
        <f>N6</f>
        <v>10</v>
      </c>
      <c r="E18" s="21">
        <f>P9</f>
        <v>7</v>
      </c>
      <c r="F18" s="22" t="str">
        <f>O9</f>
        <v>:</v>
      </c>
      <c r="G18" s="23">
        <f>N9</f>
        <v>10</v>
      </c>
      <c r="H18" s="21">
        <f>P12</f>
        <v>6</v>
      </c>
      <c r="I18" s="22" t="str">
        <f>O12</f>
        <v>:</v>
      </c>
      <c r="J18" s="23">
        <f>N12</f>
        <v>10</v>
      </c>
      <c r="K18" s="21">
        <f>P15</f>
        <v>6</v>
      </c>
      <c r="L18" s="22" t="str">
        <f>O15</f>
        <v>:</v>
      </c>
      <c r="M18" s="23">
        <f>N15</f>
        <v>10</v>
      </c>
      <c r="N18" s="102"/>
      <c r="O18" s="103"/>
      <c r="P18" s="103"/>
      <c r="Q18" s="21">
        <v>7</v>
      </c>
      <c r="R18" s="22" t="str">
        <f t="shared" si="3"/>
        <v>:</v>
      </c>
      <c r="S18" s="23">
        <v>10</v>
      </c>
      <c r="T18" s="72"/>
      <c r="U18" s="97"/>
      <c r="V18" s="131"/>
      <c r="W18" s="80"/>
      <c r="X18" s="127"/>
    </row>
    <row r="19" spans="1:24" ht="24.75" customHeight="1">
      <c r="A19" s="112" t="s">
        <v>59</v>
      </c>
      <c r="B19" s="59">
        <f>S4</f>
        <v>1</v>
      </c>
      <c r="C19" s="60" t="str">
        <f>R4</f>
        <v>:</v>
      </c>
      <c r="D19" s="61">
        <f>Q4</f>
        <v>1</v>
      </c>
      <c r="E19" s="59">
        <f>S7</f>
        <v>0</v>
      </c>
      <c r="F19" s="60" t="str">
        <f>R7</f>
        <v>:</v>
      </c>
      <c r="G19" s="61">
        <f>Q7</f>
        <v>2</v>
      </c>
      <c r="H19" s="59">
        <f>S10</f>
        <v>2</v>
      </c>
      <c r="I19" s="60" t="str">
        <f>R10</f>
        <v>:</v>
      </c>
      <c r="J19" s="61">
        <f>Q10</f>
        <v>0</v>
      </c>
      <c r="K19" s="5">
        <f>S13</f>
        <v>1</v>
      </c>
      <c r="L19" s="4" t="str">
        <f>R13</f>
        <v>:</v>
      </c>
      <c r="M19" s="6">
        <f>Q13</f>
        <v>1</v>
      </c>
      <c r="N19" s="5">
        <f>S16</f>
        <v>2</v>
      </c>
      <c r="O19" s="4" t="str">
        <f>R16</f>
        <v>:</v>
      </c>
      <c r="P19" s="6">
        <f>Q16</f>
        <v>0</v>
      </c>
      <c r="Q19" s="100"/>
      <c r="R19" s="101"/>
      <c r="S19" s="101"/>
      <c r="T19" s="71">
        <f>SUM(B19,E19,H19,K19,N19)</f>
        <v>6</v>
      </c>
      <c r="U19" s="59">
        <f>SUM(B19,E19,H19,N19,K19)</f>
        <v>6</v>
      </c>
      <c r="V19" s="60" t="s">
        <v>2</v>
      </c>
      <c r="W19" s="61">
        <f>SUM(D19,G19,J19,M19,P19)</f>
        <v>4</v>
      </c>
      <c r="X19" s="114">
        <v>3</v>
      </c>
    </row>
    <row r="20" spans="1:24" ht="15.75" customHeight="1">
      <c r="A20" s="106"/>
      <c r="B20" s="17">
        <f>S5</f>
        <v>10</v>
      </c>
      <c r="C20" s="18" t="str">
        <f>R5</f>
        <v>:</v>
      </c>
      <c r="D20" s="19">
        <f>Q5</f>
        <v>7</v>
      </c>
      <c r="E20" s="17">
        <f>S8</f>
        <v>5</v>
      </c>
      <c r="F20" s="18" t="str">
        <f>R8</f>
        <v>:</v>
      </c>
      <c r="G20" s="19">
        <f>Q8</f>
        <v>10</v>
      </c>
      <c r="H20" s="17">
        <f>S11</f>
        <v>10</v>
      </c>
      <c r="I20" s="18" t="str">
        <f>R11</f>
        <v>:</v>
      </c>
      <c r="J20" s="19">
        <f>Q11</f>
        <v>6</v>
      </c>
      <c r="K20" s="17">
        <f>S14</f>
        <v>6</v>
      </c>
      <c r="L20" s="18" t="str">
        <f>R14</f>
        <v>:</v>
      </c>
      <c r="M20" s="19">
        <f>Q14</f>
        <v>10</v>
      </c>
      <c r="N20" s="17">
        <f>S17</f>
        <v>10</v>
      </c>
      <c r="O20" s="18" t="str">
        <f>R17</f>
        <v>:</v>
      </c>
      <c r="P20" s="19">
        <f>Q17</f>
        <v>6</v>
      </c>
      <c r="Q20" s="100"/>
      <c r="R20" s="101"/>
      <c r="S20" s="101"/>
      <c r="T20" s="71"/>
      <c r="U20" s="83">
        <f>SUM(B20:B21,E20:E21,H20:H21,N20:N21,K20:K21)</f>
        <v>80</v>
      </c>
      <c r="V20" s="85" t="s">
        <v>2</v>
      </c>
      <c r="W20" s="79">
        <f>SUM(D20:D21,G20:G21,J20:J21,P20:P21,M20:M21)</f>
        <v>78</v>
      </c>
      <c r="X20" s="114"/>
    </row>
    <row r="21" spans="1:24" ht="20.25" customHeight="1" thickBot="1">
      <c r="A21" s="113"/>
      <c r="B21" s="25">
        <f>S6</f>
        <v>4</v>
      </c>
      <c r="C21" s="26" t="str">
        <f>R6</f>
        <v>:</v>
      </c>
      <c r="D21" s="27">
        <f>Q6</f>
        <v>10</v>
      </c>
      <c r="E21" s="25">
        <f>S9</f>
        <v>5</v>
      </c>
      <c r="F21" s="26" t="str">
        <f>R9</f>
        <v>:</v>
      </c>
      <c r="G21" s="27">
        <f>Q9</f>
        <v>10</v>
      </c>
      <c r="H21" s="25">
        <f>S12</f>
        <v>10</v>
      </c>
      <c r="I21" s="26" t="str">
        <f>R12</f>
        <v>:</v>
      </c>
      <c r="J21" s="27">
        <f>Q12</f>
        <v>9</v>
      </c>
      <c r="K21" s="25">
        <f>S15</f>
        <v>10</v>
      </c>
      <c r="L21" s="26" t="str">
        <f>R15</f>
        <v>:</v>
      </c>
      <c r="M21" s="27">
        <f>Q15</f>
        <v>3</v>
      </c>
      <c r="N21" s="25">
        <f>S18</f>
        <v>10</v>
      </c>
      <c r="O21" s="26" t="str">
        <f>R18</f>
        <v>:</v>
      </c>
      <c r="P21" s="27">
        <f>Q18</f>
        <v>7</v>
      </c>
      <c r="Q21" s="124"/>
      <c r="R21" s="125"/>
      <c r="S21" s="125"/>
      <c r="T21" s="123"/>
      <c r="U21" s="84"/>
      <c r="V21" s="86"/>
      <c r="W21" s="87"/>
      <c r="X21" s="115"/>
    </row>
    <row r="22" spans="21:23" ht="12.75" customHeight="1">
      <c r="U22" s="12">
        <f>SUM(U5,U8,U11,U14,U17,U20)</f>
        <v>468</v>
      </c>
      <c r="V22" s="12"/>
      <c r="W22" s="48">
        <f>SUM(W5,W8,W11,W14,W17,W20)</f>
        <v>468</v>
      </c>
    </row>
    <row r="23" spans="1:2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</sheetData>
  <mergeCells count="50">
    <mergeCell ref="X13:X15"/>
    <mergeCell ref="U14:U15"/>
    <mergeCell ref="V14:V15"/>
    <mergeCell ref="W14:W15"/>
    <mergeCell ref="Q19:S21"/>
    <mergeCell ref="X10:X12"/>
    <mergeCell ref="T10:T12"/>
    <mergeCell ref="U11:U12"/>
    <mergeCell ref="V11:V12"/>
    <mergeCell ref="W11:W12"/>
    <mergeCell ref="U20:U21"/>
    <mergeCell ref="V20:V21"/>
    <mergeCell ref="W20:W21"/>
    <mergeCell ref="X16:X18"/>
    <mergeCell ref="A1:X1"/>
    <mergeCell ref="U3:W3"/>
    <mergeCell ref="A7:A9"/>
    <mergeCell ref="A19:A21"/>
    <mergeCell ref="X19:X21"/>
    <mergeCell ref="B3:D3"/>
    <mergeCell ref="B4:D6"/>
    <mergeCell ref="T19:T21"/>
    <mergeCell ref="A10:A12"/>
    <mergeCell ref="Q3:S3"/>
    <mergeCell ref="X4:X6"/>
    <mergeCell ref="V8:V9"/>
    <mergeCell ref="W8:W9"/>
    <mergeCell ref="T4:T6"/>
    <mergeCell ref="X7:X9"/>
    <mergeCell ref="U8:U9"/>
    <mergeCell ref="U5:U6"/>
    <mergeCell ref="T7:T9"/>
    <mergeCell ref="W5:W6"/>
    <mergeCell ref="V5:V6"/>
    <mergeCell ref="U17:U18"/>
    <mergeCell ref="V17:V18"/>
    <mergeCell ref="W17:W18"/>
    <mergeCell ref="N3:P3"/>
    <mergeCell ref="N16:P18"/>
    <mergeCell ref="T13:T15"/>
    <mergeCell ref="A16:A18"/>
    <mergeCell ref="T16:T18"/>
    <mergeCell ref="E3:G3"/>
    <mergeCell ref="H3:J3"/>
    <mergeCell ref="K3:M3"/>
    <mergeCell ref="H10:J12"/>
    <mergeCell ref="A4:A6"/>
    <mergeCell ref="E7:G9"/>
    <mergeCell ref="A13:A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ht="6.75" customHeight="1" thickBot="1"/>
    <row r="3" spans="1:21" ht="68.25" customHeight="1" thickBot="1">
      <c r="A3" s="2"/>
      <c r="B3" s="116" t="str">
        <f>A4</f>
        <v>Pichlé kolo</v>
      </c>
      <c r="C3" s="89"/>
      <c r="D3" s="90"/>
      <c r="E3" s="88" t="str">
        <f>A7</f>
        <v>Sportservice Martin</v>
      </c>
      <c r="F3" s="89"/>
      <c r="G3" s="90"/>
      <c r="H3" s="88" t="str">
        <f>A10</f>
        <v>PKJ</v>
      </c>
      <c r="I3" s="89"/>
      <c r="J3" s="90"/>
      <c r="K3" s="88" t="str">
        <f>A13</f>
        <v>Matrix B</v>
      </c>
      <c r="L3" s="89"/>
      <c r="M3" s="90"/>
      <c r="N3" s="89" t="str">
        <f>A16</f>
        <v>InČuČuňas</v>
      </c>
      <c r="O3" s="89"/>
      <c r="P3" s="89"/>
      <c r="Q3" s="10" t="s">
        <v>0</v>
      </c>
      <c r="R3" s="109" t="s">
        <v>3</v>
      </c>
      <c r="S3" s="110"/>
      <c r="T3" s="111"/>
      <c r="U3" s="11" t="s">
        <v>1</v>
      </c>
    </row>
    <row r="4" spans="1:21" ht="24.75" customHeight="1">
      <c r="A4" s="105" t="s">
        <v>44</v>
      </c>
      <c r="B4" s="117"/>
      <c r="C4" s="118"/>
      <c r="D4" s="118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8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96">
        <f>SUM(E4,H4,K4,N4)</f>
        <v>8</v>
      </c>
      <c r="R4" s="14">
        <f>SUM(E4,H4,K4,N4)</f>
        <v>8</v>
      </c>
      <c r="S4" s="15" t="s">
        <v>2</v>
      </c>
      <c r="T4" s="16">
        <f>SUM(G4,J4,M4,P4)</f>
        <v>0</v>
      </c>
      <c r="U4" s="91">
        <v>1</v>
      </c>
    </row>
    <row r="5" spans="1:21" ht="15.75" customHeight="1">
      <c r="A5" s="106"/>
      <c r="B5" s="119"/>
      <c r="C5" s="120"/>
      <c r="D5" s="120"/>
      <c r="E5" s="17">
        <v>10</v>
      </c>
      <c r="F5" s="18" t="str">
        <f>IF(ISBLANK(E5),"",":")</f>
        <v>:</v>
      </c>
      <c r="G5" s="19">
        <v>1</v>
      </c>
      <c r="H5" s="17">
        <v>10</v>
      </c>
      <c r="I5" s="18" t="str">
        <f t="shared" si="0"/>
        <v>:</v>
      </c>
      <c r="J5" s="19">
        <v>8</v>
      </c>
      <c r="K5" s="17">
        <v>10</v>
      </c>
      <c r="L5" s="18" t="str">
        <f t="shared" si="1"/>
        <v>:</v>
      </c>
      <c r="M5" s="19">
        <v>5</v>
      </c>
      <c r="N5" s="17">
        <v>10</v>
      </c>
      <c r="O5" s="18" t="str">
        <f t="shared" si="2"/>
        <v>:</v>
      </c>
      <c r="P5" s="20">
        <v>5</v>
      </c>
      <c r="Q5" s="71"/>
      <c r="R5" s="83">
        <f>SUM(E5:E6,H5:H6,K5:K6,N5:N6)</f>
        <v>80</v>
      </c>
      <c r="S5" s="81" t="s">
        <v>2</v>
      </c>
      <c r="T5" s="79">
        <f>SUM(G5:G6,J5:J6,M5:M6,P5:P6)</f>
        <v>42</v>
      </c>
      <c r="U5" s="92"/>
    </row>
    <row r="6" spans="1:21" ht="20.25" customHeight="1">
      <c r="A6" s="107"/>
      <c r="B6" s="121"/>
      <c r="C6" s="122"/>
      <c r="D6" s="122"/>
      <c r="E6" s="21">
        <v>10</v>
      </c>
      <c r="F6" s="22" t="str">
        <f>IF(ISBLANK(E6),"",":")</f>
        <v>:</v>
      </c>
      <c r="G6" s="23">
        <v>7</v>
      </c>
      <c r="H6" s="21">
        <v>10</v>
      </c>
      <c r="I6" s="22" t="str">
        <f t="shared" si="0"/>
        <v>:</v>
      </c>
      <c r="J6" s="23">
        <v>3</v>
      </c>
      <c r="K6" s="21">
        <v>10</v>
      </c>
      <c r="L6" s="22" t="str">
        <f t="shared" si="1"/>
        <v>:</v>
      </c>
      <c r="M6" s="23">
        <v>7</v>
      </c>
      <c r="N6" s="21">
        <v>10</v>
      </c>
      <c r="O6" s="22" t="str">
        <f t="shared" si="2"/>
        <v>:</v>
      </c>
      <c r="P6" s="24">
        <v>6</v>
      </c>
      <c r="Q6" s="72"/>
      <c r="R6" s="97"/>
      <c r="S6" s="82"/>
      <c r="T6" s="80"/>
      <c r="U6" s="93"/>
    </row>
    <row r="7" spans="1:21" ht="24.75" customHeight="1">
      <c r="A7" s="112" t="s">
        <v>43</v>
      </c>
      <c r="B7" s="5">
        <f>G4</f>
        <v>0</v>
      </c>
      <c r="C7" s="4" t="str">
        <f>F4</f>
        <v>:</v>
      </c>
      <c r="D7" s="6">
        <f>E4</f>
        <v>2</v>
      </c>
      <c r="E7" s="98"/>
      <c r="F7" s="99"/>
      <c r="G7" s="99"/>
      <c r="H7" s="5">
        <f>IF(H8&gt;J8,1,0)+IF(H9&gt;J9,1,0)</f>
        <v>0</v>
      </c>
      <c r="I7" s="4" t="str">
        <f t="shared" si="0"/>
        <v>:</v>
      </c>
      <c r="J7" s="6">
        <f>IF(H8&lt;J8,1,0)+IF(H9&lt;J9,1,0)</f>
        <v>2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5">
        <f>IF(N8&gt;P8,1,0)+IF(N9&gt;P9,1,0)</f>
        <v>2</v>
      </c>
      <c r="O7" s="4" t="str">
        <f t="shared" si="2"/>
        <v>:</v>
      </c>
      <c r="P7" s="6">
        <f>IF(N8&lt;P8,1,0)+IF(N9&lt;P9,1,0)</f>
        <v>0</v>
      </c>
      <c r="Q7" s="104">
        <f>SUM(B7,H7,K7,N7)</f>
        <v>4</v>
      </c>
      <c r="R7" s="66">
        <f>SUM(B7,H7,K7,N7)</f>
        <v>4</v>
      </c>
      <c r="S7" s="67" t="s">
        <v>2</v>
      </c>
      <c r="T7" s="68">
        <f>SUM(D7,J7,M7,P7)</f>
        <v>4</v>
      </c>
      <c r="U7" s="73">
        <v>2</v>
      </c>
    </row>
    <row r="8" spans="1:21" ht="15.75" customHeight="1">
      <c r="A8" s="106"/>
      <c r="B8" s="17">
        <f>G5</f>
        <v>1</v>
      </c>
      <c r="C8" s="18" t="str">
        <f>F5</f>
        <v>:</v>
      </c>
      <c r="D8" s="19">
        <f>E5</f>
        <v>10</v>
      </c>
      <c r="E8" s="100"/>
      <c r="F8" s="101"/>
      <c r="G8" s="101"/>
      <c r="H8" s="17">
        <v>8</v>
      </c>
      <c r="I8" s="18" t="str">
        <f t="shared" si="0"/>
        <v>:</v>
      </c>
      <c r="J8" s="19">
        <v>10</v>
      </c>
      <c r="K8" s="17">
        <v>10</v>
      </c>
      <c r="L8" s="18" t="str">
        <f t="shared" si="1"/>
        <v>:</v>
      </c>
      <c r="M8" s="19">
        <v>5</v>
      </c>
      <c r="N8" s="17">
        <v>10</v>
      </c>
      <c r="O8" s="18" t="str">
        <f t="shared" si="2"/>
        <v>:</v>
      </c>
      <c r="P8" s="19">
        <v>3</v>
      </c>
      <c r="Q8" s="71"/>
      <c r="R8" s="83">
        <f>SUM(B8:B9,H8:H9,K8:K9,N8:N9)</f>
        <v>59</v>
      </c>
      <c r="S8" s="81" t="s">
        <v>2</v>
      </c>
      <c r="T8" s="79">
        <f>SUM(D8:D9,J8:J9,M8:M9,P8:P9)</f>
        <v>55</v>
      </c>
      <c r="U8" s="92"/>
    </row>
    <row r="9" spans="1:21" ht="20.25" customHeight="1">
      <c r="A9" s="107"/>
      <c r="B9" s="21">
        <f>G6</f>
        <v>7</v>
      </c>
      <c r="C9" s="22" t="str">
        <f>F6</f>
        <v>:</v>
      </c>
      <c r="D9" s="23">
        <f>E6</f>
        <v>10</v>
      </c>
      <c r="E9" s="102"/>
      <c r="F9" s="103"/>
      <c r="G9" s="103"/>
      <c r="H9" s="21">
        <v>3</v>
      </c>
      <c r="I9" s="22" t="str">
        <f t="shared" si="0"/>
        <v>:</v>
      </c>
      <c r="J9" s="23">
        <v>10</v>
      </c>
      <c r="K9" s="21">
        <v>10</v>
      </c>
      <c r="L9" s="22" t="str">
        <f t="shared" si="1"/>
        <v>:</v>
      </c>
      <c r="M9" s="23">
        <v>5</v>
      </c>
      <c r="N9" s="21">
        <v>10</v>
      </c>
      <c r="O9" s="22" t="str">
        <f t="shared" si="2"/>
        <v>:</v>
      </c>
      <c r="P9" s="24">
        <v>2</v>
      </c>
      <c r="Q9" s="72"/>
      <c r="R9" s="70"/>
      <c r="S9" s="94"/>
      <c r="T9" s="95"/>
      <c r="U9" s="93"/>
    </row>
    <row r="10" spans="1:21" ht="24.75" customHeight="1">
      <c r="A10" s="112" t="s">
        <v>28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2</v>
      </c>
      <c r="F10" s="4" t="str">
        <f>I7</f>
        <v>:</v>
      </c>
      <c r="G10" s="6">
        <f>H7</f>
        <v>0</v>
      </c>
      <c r="H10" s="98"/>
      <c r="I10" s="99"/>
      <c r="J10" s="99"/>
      <c r="K10" s="5">
        <f>IF(K11&gt;M11,1,0)+IF(K12&gt;M12,1,0)</f>
        <v>0</v>
      </c>
      <c r="L10" s="4" t="str">
        <f t="shared" si="1"/>
        <v>:</v>
      </c>
      <c r="M10" s="6">
        <f>IF(K11&lt;M11,1,0)+IF(K12&lt;M12,1,0)</f>
        <v>2</v>
      </c>
      <c r="N10" s="5">
        <f>IF(N11&gt;P11,1,0)+IF(N12&gt;P12,1,0)</f>
        <v>0</v>
      </c>
      <c r="O10" s="4" t="str">
        <f t="shared" si="2"/>
        <v>:</v>
      </c>
      <c r="P10" s="6">
        <f>IF(N11&lt;P11,1,0)+IF(N12&lt;P12,1,0)</f>
        <v>2</v>
      </c>
      <c r="Q10" s="104">
        <f>SUM(B10,E10,K10,N10)</f>
        <v>2</v>
      </c>
      <c r="R10" s="5">
        <f>SUM(B10,E10,K10,N10)</f>
        <v>2</v>
      </c>
      <c r="S10" s="4" t="s">
        <v>2</v>
      </c>
      <c r="T10" s="6">
        <f>SUM(D10,G10,M10,P10)</f>
        <v>6</v>
      </c>
      <c r="U10" s="126">
        <v>5</v>
      </c>
    </row>
    <row r="11" spans="1:21" ht="15.75" customHeight="1">
      <c r="A11" s="106"/>
      <c r="B11" s="17">
        <f>J5</f>
        <v>8</v>
      </c>
      <c r="C11" s="18" t="str">
        <f>I5</f>
        <v>:</v>
      </c>
      <c r="D11" s="19">
        <f>H5</f>
        <v>10</v>
      </c>
      <c r="E11" s="17">
        <f>J8</f>
        <v>10</v>
      </c>
      <c r="F11" s="18" t="str">
        <f>I8</f>
        <v>:</v>
      </c>
      <c r="G11" s="19">
        <f>H8</f>
        <v>8</v>
      </c>
      <c r="H11" s="100"/>
      <c r="I11" s="101"/>
      <c r="J11" s="101"/>
      <c r="K11" s="17">
        <v>8</v>
      </c>
      <c r="L11" s="18" t="str">
        <f t="shared" si="1"/>
        <v>:</v>
      </c>
      <c r="M11" s="19">
        <v>10</v>
      </c>
      <c r="N11" s="17">
        <v>8</v>
      </c>
      <c r="O11" s="18" t="str">
        <f t="shared" si="2"/>
        <v>:</v>
      </c>
      <c r="P11" s="19">
        <v>10</v>
      </c>
      <c r="Q11" s="71"/>
      <c r="R11" s="83">
        <f>SUM(B11:B12,E11:E12,K11:K12,N11:N12)</f>
        <v>58</v>
      </c>
      <c r="S11" s="81" t="s">
        <v>2</v>
      </c>
      <c r="T11" s="79">
        <f>SUM(D11:D12,G11:G12,M11:M12,P11:P12)</f>
        <v>71</v>
      </c>
      <c r="U11" s="114"/>
    </row>
    <row r="12" spans="1:21" ht="20.25" customHeight="1">
      <c r="A12" s="107"/>
      <c r="B12" s="21">
        <f>J6</f>
        <v>3</v>
      </c>
      <c r="C12" s="22" t="str">
        <f>I6</f>
        <v>:</v>
      </c>
      <c r="D12" s="23">
        <f>H6</f>
        <v>10</v>
      </c>
      <c r="E12" s="21">
        <f>J9</f>
        <v>10</v>
      </c>
      <c r="F12" s="22" t="str">
        <f>I9</f>
        <v>:</v>
      </c>
      <c r="G12" s="23">
        <f>H9</f>
        <v>3</v>
      </c>
      <c r="H12" s="102"/>
      <c r="I12" s="103"/>
      <c r="J12" s="103"/>
      <c r="K12" s="21">
        <v>5</v>
      </c>
      <c r="L12" s="22" t="str">
        <f t="shared" si="1"/>
        <v>:</v>
      </c>
      <c r="M12" s="23">
        <v>10</v>
      </c>
      <c r="N12" s="21">
        <v>6</v>
      </c>
      <c r="O12" s="22" t="str">
        <f t="shared" si="2"/>
        <v>:</v>
      </c>
      <c r="P12" s="23">
        <v>10</v>
      </c>
      <c r="Q12" s="72"/>
      <c r="R12" s="128"/>
      <c r="S12" s="129"/>
      <c r="T12" s="130"/>
      <c r="U12" s="127"/>
    </row>
    <row r="13" spans="1:21" ht="24.75" customHeight="1">
      <c r="A13" s="112" t="s">
        <v>25</v>
      </c>
      <c r="B13" s="59">
        <f>M4</f>
        <v>0</v>
      </c>
      <c r="C13" s="60" t="str">
        <f>L4</f>
        <v>:</v>
      </c>
      <c r="D13" s="61">
        <f>K4</f>
        <v>2</v>
      </c>
      <c r="E13" s="59">
        <f>M7</f>
        <v>0</v>
      </c>
      <c r="F13" s="60" t="str">
        <f>L7</f>
        <v>:</v>
      </c>
      <c r="G13" s="61">
        <f>K7</f>
        <v>2</v>
      </c>
      <c r="H13" s="5">
        <f>M10</f>
        <v>2</v>
      </c>
      <c r="I13" s="4" t="str">
        <f>L10</f>
        <v>:</v>
      </c>
      <c r="J13" s="6">
        <f>K10</f>
        <v>0</v>
      </c>
      <c r="K13" s="98"/>
      <c r="L13" s="99"/>
      <c r="M13" s="99"/>
      <c r="N13" s="5">
        <f>IF(N14&gt;P14,1,0)+IF(N15&gt;P15,1,0)</f>
        <v>2</v>
      </c>
      <c r="O13" s="4" t="str">
        <f t="shared" si="2"/>
        <v>:</v>
      </c>
      <c r="P13" s="6">
        <f>IF(N14&lt;P14,1,0)+IF(N15&lt;P15,1,0)</f>
        <v>0</v>
      </c>
      <c r="Q13" s="104">
        <f>SUM(B13,E13,H13,N13)</f>
        <v>4</v>
      </c>
      <c r="R13" s="5">
        <f>SUM(B13,E13,H13,N13)</f>
        <v>4</v>
      </c>
      <c r="S13" s="4" t="s">
        <v>2</v>
      </c>
      <c r="T13" s="6">
        <f>SUM(D13,G13,J13,P13)</f>
        <v>4</v>
      </c>
      <c r="U13" s="126">
        <v>3</v>
      </c>
    </row>
    <row r="14" spans="1:21" ht="15.75" customHeight="1">
      <c r="A14" s="106"/>
      <c r="B14" s="17">
        <f>M5</f>
        <v>5</v>
      </c>
      <c r="C14" s="18" t="str">
        <f>L5</f>
        <v>:</v>
      </c>
      <c r="D14" s="19">
        <f>K5</f>
        <v>10</v>
      </c>
      <c r="E14" s="17">
        <f>M8</f>
        <v>5</v>
      </c>
      <c r="F14" s="18" t="str">
        <f>L8</f>
        <v>:</v>
      </c>
      <c r="G14" s="19">
        <f>K8</f>
        <v>10</v>
      </c>
      <c r="H14" s="17">
        <f>M11</f>
        <v>10</v>
      </c>
      <c r="I14" s="18" t="str">
        <f>L11</f>
        <v>:</v>
      </c>
      <c r="J14" s="19">
        <f>K11</f>
        <v>8</v>
      </c>
      <c r="K14" s="100"/>
      <c r="L14" s="101"/>
      <c r="M14" s="101"/>
      <c r="N14" s="17">
        <v>10</v>
      </c>
      <c r="O14" s="18" t="str">
        <f t="shared" si="2"/>
        <v>:</v>
      </c>
      <c r="P14" s="19">
        <v>9</v>
      </c>
      <c r="Q14" s="71"/>
      <c r="R14" s="83">
        <f>SUM(B14:B15,E14:E15,H14:H15,N14:N15)</f>
        <v>62</v>
      </c>
      <c r="S14" s="85" t="s">
        <v>2</v>
      </c>
      <c r="T14" s="79">
        <f>SUM(D14:D15,G14:G15,J14:J15,P14:P15)</f>
        <v>67</v>
      </c>
      <c r="U14" s="114"/>
    </row>
    <row r="15" spans="1:21" ht="20.25" customHeight="1">
      <c r="A15" s="107"/>
      <c r="B15" s="69">
        <f>M6</f>
        <v>7</v>
      </c>
      <c r="C15" s="22" t="str">
        <f>L6</f>
        <v>:</v>
      </c>
      <c r="D15" s="23">
        <f>K6</f>
        <v>10</v>
      </c>
      <c r="E15" s="21">
        <f>M9</f>
        <v>5</v>
      </c>
      <c r="F15" s="22" t="str">
        <f>L9</f>
        <v>:</v>
      </c>
      <c r="G15" s="23">
        <f>K9</f>
        <v>10</v>
      </c>
      <c r="H15" s="21">
        <f>M12</f>
        <v>10</v>
      </c>
      <c r="I15" s="22" t="str">
        <f>L12</f>
        <v>:</v>
      </c>
      <c r="J15" s="23">
        <f>K12</f>
        <v>5</v>
      </c>
      <c r="K15" s="102"/>
      <c r="L15" s="103"/>
      <c r="M15" s="103"/>
      <c r="N15" s="21">
        <v>10</v>
      </c>
      <c r="O15" s="22" t="str">
        <f t="shared" si="2"/>
        <v>:</v>
      </c>
      <c r="P15" s="23">
        <v>5</v>
      </c>
      <c r="Q15" s="72"/>
      <c r="R15" s="97"/>
      <c r="S15" s="131"/>
      <c r="T15" s="80"/>
      <c r="U15" s="127"/>
    </row>
    <row r="16" spans="1:21" ht="24.75" customHeight="1">
      <c r="A16" s="112" t="s">
        <v>61</v>
      </c>
      <c r="B16" s="59">
        <f>P4</f>
        <v>0</v>
      </c>
      <c r="C16" s="60" t="str">
        <f>O4</f>
        <v>:</v>
      </c>
      <c r="D16" s="61">
        <f>N4</f>
        <v>2</v>
      </c>
      <c r="E16" s="59">
        <f>P7</f>
        <v>0</v>
      </c>
      <c r="F16" s="60" t="str">
        <f>O7</f>
        <v>:</v>
      </c>
      <c r="G16" s="61">
        <f>N7</f>
        <v>2</v>
      </c>
      <c r="H16" s="59">
        <f>P10</f>
        <v>2</v>
      </c>
      <c r="I16" s="60" t="str">
        <f>O10</f>
        <v>:</v>
      </c>
      <c r="J16" s="61">
        <f>N10</f>
        <v>0</v>
      </c>
      <c r="K16" s="5">
        <f>P13</f>
        <v>0</v>
      </c>
      <c r="L16" s="4" t="str">
        <f>O13</f>
        <v>:</v>
      </c>
      <c r="M16" s="6">
        <f>N13</f>
        <v>2</v>
      </c>
      <c r="N16" s="100"/>
      <c r="O16" s="101"/>
      <c r="P16" s="101"/>
      <c r="Q16" s="71">
        <f>SUM(B16,E16,H16,K16)</f>
        <v>2</v>
      </c>
      <c r="R16" s="59">
        <f>SUM(B16,E16,H16,K16)</f>
        <v>2</v>
      </c>
      <c r="S16" s="60" t="s">
        <v>2</v>
      </c>
      <c r="T16" s="61">
        <f>SUM(D16,G16,J16,M16)</f>
        <v>6</v>
      </c>
      <c r="U16" s="114">
        <v>4</v>
      </c>
    </row>
    <row r="17" spans="1:21" ht="15.75" customHeight="1">
      <c r="A17" s="106"/>
      <c r="B17" s="17">
        <f>P5</f>
        <v>5</v>
      </c>
      <c r="C17" s="18" t="str">
        <f>O5</f>
        <v>:</v>
      </c>
      <c r="D17" s="19">
        <f>N5</f>
        <v>10</v>
      </c>
      <c r="E17" s="17">
        <f>P8</f>
        <v>3</v>
      </c>
      <c r="F17" s="18" t="str">
        <f>O8</f>
        <v>:</v>
      </c>
      <c r="G17" s="19">
        <f>N8</f>
        <v>10</v>
      </c>
      <c r="H17" s="17">
        <f>P11</f>
        <v>10</v>
      </c>
      <c r="I17" s="18" t="str">
        <f>O11</f>
        <v>:</v>
      </c>
      <c r="J17" s="19">
        <f>N11</f>
        <v>8</v>
      </c>
      <c r="K17" s="17">
        <f>P14</f>
        <v>9</v>
      </c>
      <c r="L17" s="18" t="str">
        <f>O14</f>
        <v>:</v>
      </c>
      <c r="M17" s="19">
        <f>N14</f>
        <v>10</v>
      </c>
      <c r="N17" s="100"/>
      <c r="O17" s="101"/>
      <c r="P17" s="101"/>
      <c r="Q17" s="71"/>
      <c r="R17" s="83">
        <f>SUM(B17:B18,E17:E18,H17:H18,K17:K18)</f>
        <v>50</v>
      </c>
      <c r="S17" s="85" t="s">
        <v>2</v>
      </c>
      <c r="T17" s="79">
        <f>SUM(D17:D18,G17:G18,J17:J18,M17:M18)</f>
        <v>74</v>
      </c>
      <c r="U17" s="114"/>
    </row>
    <row r="18" spans="1:21" ht="20.25" customHeight="1" thickBot="1">
      <c r="A18" s="113"/>
      <c r="B18" s="25">
        <f>P6</f>
        <v>6</v>
      </c>
      <c r="C18" s="26" t="str">
        <f>O6</f>
        <v>:</v>
      </c>
      <c r="D18" s="27">
        <f>N6</f>
        <v>10</v>
      </c>
      <c r="E18" s="25">
        <f>P9</f>
        <v>2</v>
      </c>
      <c r="F18" s="26" t="str">
        <f>O9</f>
        <v>:</v>
      </c>
      <c r="G18" s="27">
        <f>N9</f>
        <v>10</v>
      </c>
      <c r="H18" s="25">
        <f>P12</f>
        <v>10</v>
      </c>
      <c r="I18" s="26" t="str">
        <f>O12</f>
        <v>:</v>
      </c>
      <c r="J18" s="27">
        <f>N12</f>
        <v>6</v>
      </c>
      <c r="K18" s="25">
        <f>P15</f>
        <v>5</v>
      </c>
      <c r="L18" s="26" t="str">
        <f>O15</f>
        <v>:</v>
      </c>
      <c r="M18" s="27">
        <f>N15</f>
        <v>10</v>
      </c>
      <c r="N18" s="124"/>
      <c r="O18" s="125"/>
      <c r="P18" s="125"/>
      <c r="Q18" s="123"/>
      <c r="R18" s="84"/>
      <c r="S18" s="86"/>
      <c r="T18" s="87"/>
      <c r="U18" s="115"/>
    </row>
    <row r="19" spans="18:20" ht="12.75" customHeight="1">
      <c r="R19" s="12">
        <f>SUM(R5,R8,R11,R14,R17)</f>
        <v>309</v>
      </c>
      <c r="S19" s="12"/>
      <c r="T19" s="48">
        <f>SUM(T5,T8,T11,T14,T17)</f>
        <v>309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A13:A15"/>
    <mergeCell ref="Q13:Q15"/>
    <mergeCell ref="U13:U15"/>
    <mergeCell ref="R14:R15"/>
    <mergeCell ref="S14:S15"/>
    <mergeCell ref="T14:T15"/>
    <mergeCell ref="K13:M15"/>
    <mergeCell ref="N16:P18"/>
    <mergeCell ref="U10:U12"/>
    <mergeCell ref="Q10:Q12"/>
    <mergeCell ref="R11:R12"/>
    <mergeCell ref="S11:S12"/>
    <mergeCell ref="T11:T12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H10:J12"/>
    <mergeCell ref="Q7:Q9"/>
    <mergeCell ref="A4:A6"/>
    <mergeCell ref="E7:G9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T5:T6"/>
    <mergeCell ref="S5:S6"/>
    <mergeCell ref="R17:R18"/>
    <mergeCell ref="S17:S18"/>
    <mergeCell ref="T17:T1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ht="6.75" customHeight="1" thickBot="1"/>
    <row r="3" spans="1:21" ht="68.25" customHeight="1" thickBot="1">
      <c r="A3" s="2"/>
      <c r="B3" s="116" t="str">
        <f>A4</f>
        <v>Vrakuňa</v>
      </c>
      <c r="C3" s="89"/>
      <c r="D3" s="90"/>
      <c r="E3" s="88" t="str">
        <f>A7</f>
        <v>Bystřička A</v>
      </c>
      <c r="F3" s="89"/>
      <c r="G3" s="90"/>
      <c r="H3" s="88" t="str">
        <f>A10</f>
        <v>Nemohoucí</v>
      </c>
      <c r="I3" s="89"/>
      <c r="J3" s="90"/>
      <c r="K3" s="88" t="str">
        <f>A13</f>
        <v>Hvězda</v>
      </c>
      <c r="L3" s="89"/>
      <c r="M3" s="90"/>
      <c r="N3" s="89" t="str">
        <f>A16</f>
        <v>Petrovice žáci</v>
      </c>
      <c r="O3" s="89"/>
      <c r="P3" s="89"/>
      <c r="Q3" s="10" t="s">
        <v>0</v>
      </c>
      <c r="R3" s="109" t="s">
        <v>3</v>
      </c>
      <c r="S3" s="110"/>
      <c r="T3" s="111"/>
      <c r="U3" s="11" t="s">
        <v>1</v>
      </c>
    </row>
    <row r="4" spans="1:21" ht="24.75" customHeight="1">
      <c r="A4" s="105" t="s">
        <v>22</v>
      </c>
      <c r="B4" s="117"/>
      <c r="C4" s="118"/>
      <c r="D4" s="118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8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96">
        <f>SUM(E4,H4,K4,N4)</f>
        <v>7</v>
      </c>
      <c r="R4" s="14">
        <f>SUM(E4,H4,K4,N4)</f>
        <v>7</v>
      </c>
      <c r="S4" s="15" t="s">
        <v>2</v>
      </c>
      <c r="T4" s="16">
        <f>SUM(G4,J4,M4,P4)</f>
        <v>1</v>
      </c>
      <c r="U4" s="91">
        <v>1</v>
      </c>
    </row>
    <row r="5" spans="1:21" ht="15.75" customHeight="1">
      <c r="A5" s="106"/>
      <c r="B5" s="119"/>
      <c r="C5" s="120"/>
      <c r="D5" s="120"/>
      <c r="E5" s="17">
        <v>7</v>
      </c>
      <c r="F5" s="18" t="str">
        <f>IF(ISBLANK(E5),"",":")</f>
        <v>:</v>
      </c>
      <c r="G5" s="19">
        <v>10</v>
      </c>
      <c r="H5" s="17">
        <v>10</v>
      </c>
      <c r="I5" s="18" t="str">
        <f t="shared" si="0"/>
        <v>:</v>
      </c>
      <c r="J5" s="19">
        <v>7</v>
      </c>
      <c r="K5" s="17">
        <v>10</v>
      </c>
      <c r="L5" s="18" t="str">
        <f t="shared" si="1"/>
        <v>:</v>
      </c>
      <c r="M5" s="19">
        <v>7</v>
      </c>
      <c r="N5" s="17">
        <v>10</v>
      </c>
      <c r="O5" s="18" t="str">
        <f t="shared" si="2"/>
        <v>:</v>
      </c>
      <c r="P5" s="20">
        <v>2</v>
      </c>
      <c r="Q5" s="71"/>
      <c r="R5" s="83">
        <f>SUM(E5:E6,H5:H6,K5:K6,N5:N6)</f>
        <v>77</v>
      </c>
      <c r="S5" s="81" t="s">
        <v>2</v>
      </c>
      <c r="T5" s="79">
        <f>SUM(G5:G6,J5:J6,M5:M6,P5:P6)</f>
        <v>48</v>
      </c>
      <c r="U5" s="92"/>
    </row>
    <row r="6" spans="1:21" ht="20.25" customHeight="1">
      <c r="A6" s="107"/>
      <c r="B6" s="121"/>
      <c r="C6" s="122"/>
      <c r="D6" s="122"/>
      <c r="E6" s="21">
        <v>10</v>
      </c>
      <c r="F6" s="22" t="str">
        <f>IF(ISBLANK(E6),"",":")</f>
        <v>:</v>
      </c>
      <c r="G6" s="23">
        <v>9</v>
      </c>
      <c r="H6" s="21">
        <v>10</v>
      </c>
      <c r="I6" s="22" t="str">
        <f t="shared" si="0"/>
        <v>:</v>
      </c>
      <c r="J6" s="23">
        <v>7</v>
      </c>
      <c r="K6" s="21">
        <v>10</v>
      </c>
      <c r="L6" s="22" t="str">
        <f t="shared" si="1"/>
        <v>:</v>
      </c>
      <c r="M6" s="23">
        <v>3</v>
      </c>
      <c r="N6" s="21">
        <v>10</v>
      </c>
      <c r="O6" s="22" t="str">
        <f t="shared" si="2"/>
        <v>:</v>
      </c>
      <c r="P6" s="24">
        <v>3</v>
      </c>
      <c r="Q6" s="72"/>
      <c r="R6" s="97"/>
      <c r="S6" s="82"/>
      <c r="T6" s="80"/>
      <c r="U6" s="93"/>
    </row>
    <row r="7" spans="1:21" ht="24.75" customHeight="1">
      <c r="A7" s="112" t="s">
        <v>16</v>
      </c>
      <c r="B7" s="5">
        <f>G4</f>
        <v>1</v>
      </c>
      <c r="C7" s="4" t="str">
        <f>F4</f>
        <v>:</v>
      </c>
      <c r="D7" s="6">
        <f>E4</f>
        <v>1</v>
      </c>
      <c r="E7" s="98"/>
      <c r="F7" s="99"/>
      <c r="G7" s="99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1</v>
      </c>
      <c r="L7" s="4" t="str">
        <f t="shared" si="1"/>
        <v>:</v>
      </c>
      <c r="M7" s="6">
        <f>IF(K8&lt;M8,1,0)+IF(K9&lt;M9,1,0)</f>
        <v>1</v>
      </c>
      <c r="N7" s="5">
        <f>IF(N8&gt;P8,1,0)+IF(N9&gt;P9,1,0)</f>
        <v>2</v>
      </c>
      <c r="O7" s="4" t="str">
        <f t="shared" si="2"/>
        <v>:</v>
      </c>
      <c r="P7" s="6">
        <f>IF(N8&lt;P8,1,0)+IF(N9&lt;P9,1,0)</f>
        <v>0</v>
      </c>
      <c r="Q7" s="104">
        <f>SUM(B7,H7,K7,N7)</f>
        <v>6</v>
      </c>
      <c r="R7" s="66">
        <f>SUM(B7,H7,K7,N7)</f>
        <v>6</v>
      </c>
      <c r="S7" s="67" t="s">
        <v>2</v>
      </c>
      <c r="T7" s="68">
        <f>SUM(D7,J7,M7,P7)</f>
        <v>2</v>
      </c>
      <c r="U7" s="73">
        <v>2</v>
      </c>
    </row>
    <row r="8" spans="1:21" ht="15.75" customHeight="1">
      <c r="A8" s="106"/>
      <c r="B8" s="17">
        <f>G5</f>
        <v>10</v>
      </c>
      <c r="C8" s="18" t="str">
        <f>F5</f>
        <v>:</v>
      </c>
      <c r="D8" s="19">
        <f>E5</f>
        <v>7</v>
      </c>
      <c r="E8" s="100"/>
      <c r="F8" s="101"/>
      <c r="G8" s="101"/>
      <c r="H8" s="17">
        <v>10</v>
      </c>
      <c r="I8" s="18" t="str">
        <f t="shared" si="0"/>
        <v>:</v>
      </c>
      <c r="J8" s="19">
        <v>5</v>
      </c>
      <c r="K8" s="17">
        <v>10</v>
      </c>
      <c r="L8" s="18" t="str">
        <f t="shared" si="1"/>
        <v>:</v>
      </c>
      <c r="M8" s="19">
        <v>8</v>
      </c>
      <c r="N8" s="17">
        <v>10</v>
      </c>
      <c r="O8" s="18" t="str">
        <f t="shared" si="2"/>
        <v>:</v>
      </c>
      <c r="P8" s="19">
        <v>2</v>
      </c>
      <c r="Q8" s="71"/>
      <c r="R8" s="83">
        <f>SUM(B8:B9,H8:H9,K8:K9,N8:N9)</f>
        <v>78</v>
      </c>
      <c r="S8" s="81" t="s">
        <v>2</v>
      </c>
      <c r="T8" s="79">
        <f>SUM(D8:D9,J8:J9,M8:M9,P8:P9)</f>
        <v>46</v>
      </c>
      <c r="U8" s="92"/>
    </row>
    <row r="9" spans="1:21" ht="20.25" customHeight="1">
      <c r="A9" s="107"/>
      <c r="B9" s="21">
        <f>G6</f>
        <v>9</v>
      </c>
      <c r="C9" s="22" t="str">
        <f>F6</f>
        <v>:</v>
      </c>
      <c r="D9" s="23">
        <f>E6</f>
        <v>10</v>
      </c>
      <c r="E9" s="102"/>
      <c r="F9" s="103"/>
      <c r="G9" s="103"/>
      <c r="H9" s="21">
        <v>10</v>
      </c>
      <c r="I9" s="22" t="str">
        <f t="shared" si="0"/>
        <v>:</v>
      </c>
      <c r="J9" s="23">
        <v>2</v>
      </c>
      <c r="K9" s="21">
        <v>9</v>
      </c>
      <c r="L9" s="22" t="str">
        <f t="shared" si="1"/>
        <v>:</v>
      </c>
      <c r="M9" s="23">
        <v>10</v>
      </c>
      <c r="N9" s="21">
        <v>10</v>
      </c>
      <c r="O9" s="22" t="str">
        <f t="shared" si="2"/>
        <v>:</v>
      </c>
      <c r="P9" s="24">
        <v>2</v>
      </c>
      <c r="Q9" s="72"/>
      <c r="R9" s="70"/>
      <c r="S9" s="94"/>
      <c r="T9" s="95"/>
      <c r="U9" s="93"/>
    </row>
    <row r="10" spans="1:21" ht="24.75" customHeight="1">
      <c r="A10" s="112" t="s">
        <v>63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98"/>
      <c r="I10" s="99"/>
      <c r="J10" s="99"/>
      <c r="K10" s="5">
        <f>IF(K11&gt;M11,1,0)+IF(K12&gt;M12,1,0)</f>
        <v>1</v>
      </c>
      <c r="L10" s="4" t="str">
        <f t="shared" si="1"/>
        <v>:</v>
      </c>
      <c r="M10" s="6">
        <f>IF(K11&lt;M11,1,0)+IF(K12&lt;M12,1,0)</f>
        <v>1</v>
      </c>
      <c r="N10" s="5">
        <f>IF(N11&gt;P11,1,0)+IF(N12&gt;P12,1,0)</f>
        <v>2</v>
      </c>
      <c r="O10" s="4" t="str">
        <f t="shared" si="2"/>
        <v>:</v>
      </c>
      <c r="P10" s="6">
        <f>IF(N11&lt;P11,1,0)+IF(N12&lt;P12,1,0)</f>
        <v>0</v>
      </c>
      <c r="Q10" s="104">
        <f>SUM(B10,E10,K10,N10)</f>
        <v>3</v>
      </c>
      <c r="R10" s="5">
        <f>SUM(B10,E10,K10,N10)</f>
        <v>3</v>
      </c>
      <c r="S10" s="4" t="s">
        <v>2</v>
      </c>
      <c r="T10" s="6">
        <f>SUM(D10,G10,M10,P10)</f>
        <v>5</v>
      </c>
      <c r="U10" s="126">
        <v>4</v>
      </c>
    </row>
    <row r="11" spans="1:21" ht="15.75" customHeight="1">
      <c r="A11" s="106"/>
      <c r="B11" s="17">
        <f>J5</f>
        <v>7</v>
      </c>
      <c r="C11" s="18" t="str">
        <f>I5</f>
        <v>:</v>
      </c>
      <c r="D11" s="19">
        <f>H5</f>
        <v>10</v>
      </c>
      <c r="E11" s="17">
        <f>J8</f>
        <v>5</v>
      </c>
      <c r="F11" s="18" t="str">
        <f>I8</f>
        <v>:</v>
      </c>
      <c r="G11" s="19">
        <f>H8</f>
        <v>10</v>
      </c>
      <c r="H11" s="100"/>
      <c r="I11" s="101"/>
      <c r="J11" s="101"/>
      <c r="K11" s="17">
        <v>4</v>
      </c>
      <c r="L11" s="18" t="str">
        <f t="shared" si="1"/>
        <v>:</v>
      </c>
      <c r="M11" s="19">
        <v>10</v>
      </c>
      <c r="N11" s="17">
        <v>10</v>
      </c>
      <c r="O11" s="18" t="str">
        <f t="shared" si="2"/>
        <v>:</v>
      </c>
      <c r="P11" s="19">
        <v>2</v>
      </c>
      <c r="Q11" s="71"/>
      <c r="R11" s="83">
        <f>SUM(B11:B12,E11:E12,K11:K12,N11:N12)</f>
        <v>55</v>
      </c>
      <c r="S11" s="81" t="s">
        <v>2</v>
      </c>
      <c r="T11" s="79">
        <f>SUM(D11:D12,G11:G12,M11:M12,P11:P12)</f>
        <v>64</v>
      </c>
      <c r="U11" s="114"/>
    </row>
    <row r="12" spans="1:21" ht="20.25" customHeight="1">
      <c r="A12" s="107"/>
      <c r="B12" s="21">
        <f>J6</f>
        <v>7</v>
      </c>
      <c r="C12" s="22" t="str">
        <f>I6</f>
        <v>:</v>
      </c>
      <c r="D12" s="23">
        <f>H6</f>
        <v>10</v>
      </c>
      <c r="E12" s="21">
        <f>J9</f>
        <v>2</v>
      </c>
      <c r="F12" s="22" t="str">
        <f>I9</f>
        <v>:</v>
      </c>
      <c r="G12" s="23">
        <f>H9</f>
        <v>10</v>
      </c>
      <c r="H12" s="102"/>
      <c r="I12" s="103"/>
      <c r="J12" s="103"/>
      <c r="K12" s="21">
        <v>10</v>
      </c>
      <c r="L12" s="22" t="str">
        <f t="shared" si="1"/>
        <v>:</v>
      </c>
      <c r="M12" s="23">
        <v>7</v>
      </c>
      <c r="N12" s="21">
        <v>10</v>
      </c>
      <c r="O12" s="22" t="str">
        <f t="shared" si="2"/>
        <v>:</v>
      </c>
      <c r="P12" s="23">
        <v>5</v>
      </c>
      <c r="Q12" s="72"/>
      <c r="R12" s="128"/>
      <c r="S12" s="129"/>
      <c r="T12" s="130"/>
      <c r="U12" s="127"/>
    </row>
    <row r="13" spans="1:21" ht="24.75" customHeight="1">
      <c r="A13" s="112" t="s">
        <v>64</v>
      </c>
      <c r="B13" s="59">
        <f>M4</f>
        <v>0</v>
      </c>
      <c r="C13" s="60" t="str">
        <f>L4</f>
        <v>:</v>
      </c>
      <c r="D13" s="61">
        <f>K4</f>
        <v>2</v>
      </c>
      <c r="E13" s="59">
        <f>M7</f>
        <v>1</v>
      </c>
      <c r="F13" s="60" t="str">
        <f>L7</f>
        <v>:</v>
      </c>
      <c r="G13" s="61">
        <f>K7</f>
        <v>1</v>
      </c>
      <c r="H13" s="5">
        <f>M10</f>
        <v>1</v>
      </c>
      <c r="I13" s="4" t="str">
        <f>L10</f>
        <v>:</v>
      </c>
      <c r="J13" s="6">
        <f>K10</f>
        <v>1</v>
      </c>
      <c r="K13" s="98"/>
      <c r="L13" s="99"/>
      <c r="M13" s="99"/>
      <c r="N13" s="5">
        <f>IF(N14&gt;P14,1,0)+IF(N15&gt;P15,1,0)</f>
        <v>2</v>
      </c>
      <c r="O13" s="4" t="str">
        <f t="shared" si="2"/>
        <v>:</v>
      </c>
      <c r="P13" s="6">
        <f>IF(N14&lt;P14,1,0)+IF(N15&lt;P15,1,0)</f>
        <v>0</v>
      </c>
      <c r="Q13" s="104">
        <f>SUM(B13,E13,H13,N13)</f>
        <v>4</v>
      </c>
      <c r="R13" s="5">
        <f>SUM(B13,E13,H13,N13)</f>
        <v>4</v>
      </c>
      <c r="S13" s="4" t="s">
        <v>2</v>
      </c>
      <c r="T13" s="6">
        <f>SUM(D13,G13,J13,P13)</f>
        <v>4</v>
      </c>
      <c r="U13" s="126">
        <v>3</v>
      </c>
    </row>
    <row r="14" spans="1:21" ht="15.75" customHeight="1">
      <c r="A14" s="106"/>
      <c r="B14" s="17">
        <f>M5</f>
        <v>7</v>
      </c>
      <c r="C14" s="18" t="str">
        <f>L5</f>
        <v>:</v>
      </c>
      <c r="D14" s="19">
        <f>K5</f>
        <v>10</v>
      </c>
      <c r="E14" s="17">
        <f>M8</f>
        <v>8</v>
      </c>
      <c r="F14" s="18" t="str">
        <f>L8</f>
        <v>:</v>
      </c>
      <c r="G14" s="19">
        <f>K8</f>
        <v>10</v>
      </c>
      <c r="H14" s="17">
        <f>M11</f>
        <v>10</v>
      </c>
      <c r="I14" s="18" t="str">
        <f>L11</f>
        <v>:</v>
      </c>
      <c r="J14" s="19">
        <f>K11</f>
        <v>4</v>
      </c>
      <c r="K14" s="100"/>
      <c r="L14" s="101"/>
      <c r="M14" s="101"/>
      <c r="N14" s="17">
        <v>10</v>
      </c>
      <c r="O14" s="18" t="str">
        <f t="shared" si="2"/>
        <v>:</v>
      </c>
      <c r="P14" s="19">
        <v>1</v>
      </c>
      <c r="Q14" s="71"/>
      <c r="R14" s="83">
        <f>SUM(B14:B15,E14:E15,H14:H15,N14:N15)</f>
        <v>65</v>
      </c>
      <c r="S14" s="85" t="s">
        <v>2</v>
      </c>
      <c r="T14" s="79">
        <f>SUM(D14:D15,G14:G15,J14:J15,P14:P15)</f>
        <v>56</v>
      </c>
      <c r="U14" s="114"/>
    </row>
    <row r="15" spans="1:21" ht="20.25" customHeight="1">
      <c r="A15" s="107"/>
      <c r="B15" s="69">
        <f>M6</f>
        <v>3</v>
      </c>
      <c r="C15" s="22" t="str">
        <f>L6</f>
        <v>:</v>
      </c>
      <c r="D15" s="23">
        <f>K6</f>
        <v>10</v>
      </c>
      <c r="E15" s="21">
        <f>M9</f>
        <v>10</v>
      </c>
      <c r="F15" s="22" t="str">
        <f>L9</f>
        <v>:</v>
      </c>
      <c r="G15" s="23">
        <f>K9</f>
        <v>9</v>
      </c>
      <c r="H15" s="21">
        <f>M12</f>
        <v>7</v>
      </c>
      <c r="I15" s="22" t="str">
        <f>L12</f>
        <v>:</v>
      </c>
      <c r="J15" s="23">
        <f>K12</f>
        <v>10</v>
      </c>
      <c r="K15" s="102"/>
      <c r="L15" s="103"/>
      <c r="M15" s="103"/>
      <c r="N15" s="21">
        <v>10</v>
      </c>
      <c r="O15" s="22" t="str">
        <f t="shared" si="2"/>
        <v>:</v>
      </c>
      <c r="P15" s="23">
        <v>2</v>
      </c>
      <c r="Q15" s="72"/>
      <c r="R15" s="97"/>
      <c r="S15" s="131"/>
      <c r="T15" s="80"/>
      <c r="U15" s="127"/>
    </row>
    <row r="16" spans="1:21" ht="24.75" customHeight="1">
      <c r="A16" s="112" t="s">
        <v>65</v>
      </c>
      <c r="B16" s="59">
        <f>P4</f>
        <v>0</v>
      </c>
      <c r="C16" s="60" t="str">
        <f>O4</f>
        <v>:</v>
      </c>
      <c r="D16" s="61">
        <f>N4</f>
        <v>2</v>
      </c>
      <c r="E16" s="59">
        <f>P7</f>
        <v>0</v>
      </c>
      <c r="F16" s="60" t="str">
        <f>O7</f>
        <v>:</v>
      </c>
      <c r="G16" s="61">
        <f>N7</f>
        <v>2</v>
      </c>
      <c r="H16" s="59">
        <f>P10</f>
        <v>0</v>
      </c>
      <c r="I16" s="60" t="str">
        <f>O10</f>
        <v>:</v>
      </c>
      <c r="J16" s="61">
        <f>N10</f>
        <v>2</v>
      </c>
      <c r="K16" s="5">
        <f>P13</f>
        <v>0</v>
      </c>
      <c r="L16" s="4" t="str">
        <f>O13</f>
        <v>:</v>
      </c>
      <c r="M16" s="6">
        <f>N13</f>
        <v>2</v>
      </c>
      <c r="N16" s="100"/>
      <c r="O16" s="101"/>
      <c r="P16" s="101"/>
      <c r="Q16" s="71">
        <f>SUM(B16,E16,H16,K16)</f>
        <v>0</v>
      </c>
      <c r="R16" s="59">
        <f>SUM(B16,E16,H16,K16)</f>
        <v>0</v>
      </c>
      <c r="S16" s="60" t="s">
        <v>2</v>
      </c>
      <c r="T16" s="61">
        <f>SUM(D16,G16,J16,M16)</f>
        <v>8</v>
      </c>
      <c r="U16" s="114">
        <v>5</v>
      </c>
    </row>
    <row r="17" spans="1:21" ht="15.75" customHeight="1">
      <c r="A17" s="106"/>
      <c r="B17" s="17">
        <f>P5</f>
        <v>2</v>
      </c>
      <c r="C17" s="18" t="str">
        <f>O5</f>
        <v>:</v>
      </c>
      <c r="D17" s="19">
        <f>N5</f>
        <v>10</v>
      </c>
      <c r="E17" s="17">
        <f>P8</f>
        <v>2</v>
      </c>
      <c r="F17" s="18" t="str">
        <f>O8</f>
        <v>:</v>
      </c>
      <c r="G17" s="19">
        <f>N8</f>
        <v>10</v>
      </c>
      <c r="H17" s="17">
        <f>P11</f>
        <v>2</v>
      </c>
      <c r="I17" s="18" t="str">
        <f>O11</f>
        <v>:</v>
      </c>
      <c r="J17" s="19">
        <f>N11</f>
        <v>10</v>
      </c>
      <c r="K17" s="17">
        <f>P14</f>
        <v>1</v>
      </c>
      <c r="L17" s="18" t="str">
        <f>O14</f>
        <v>:</v>
      </c>
      <c r="M17" s="19">
        <f>N14</f>
        <v>10</v>
      </c>
      <c r="N17" s="100"/>
      <c r="O17" s="101"/>
      <c r="P17" s="101"/>
      <c r="Q17" s="71"/>
      <c r="R17" s="83">
        <f>SUM(B17:B18,E17:E18,H17:H18,K17:K18)</f>
        <v>19</v>
      </c>
      <c r="S17" s="85" t="s">
        <v>2</v>
      </c>
      <c r="T17" s="79">
        <f>SUM(D17:D18,G17:G18,J17:J18,M17:M18)</f>
        <v>80</v>
      </c>
      <c r="U17" s="114"/>
    </row>
    <row r="18" spans="1:21" ht="20.25" customHeight="1" thickBot="1">
      <c r="A18" s="113"/>
      <c r="B18" s="25">
        <f>P6</f>
        <v>3</v>
      </c>
      <c r="C18" s="26" t="str">
        <f>O6</f>
        <v>:</v>
      </c>
      <c r="D18" s="27">
        <f>N6</f>
        <v>10</v>
      </c>
      <c r="E18" s="25">
        <f>P9</f>
        <v>2</v>
      </c>
      <c r="F18" s="26" t="str">
        <f>O9</f>
        <v>:</v>
      </c>
      <c r="G18" s="27">
        <f>N9</f>
        <v>10</v>
      </c>
      <c r="H18" s="25">
        <f>P12</f>
        <v>5</v>
      </c>
      <c r="I18" s="26" t="str">
        <f>O12</f>
        <v>:</v>
      </c>
      <c r="J18" s="27">
        <f>N12</f>
        <v>10</v>
      </c>
      <c r="K18" s="25">
        <f>P15</f>
        <v>2</v>
      </c>
      <c r="L18" s="26" t="str">
        <f>O15</f>
        <v>:</v>
      </c>
      <c r="M18" s="27">
        <f>N15</f>
        <v>10</v>
      </c>
      <c r="N18" s="124"/>
      <c r="O18" s="125"/>
      <c r="P18" s="125"/>
      <c r="Q18" s="123"/>
      <c r="R18" s="84"/>
      <c r="S18" s="86"/>
      <c r="T18" s="87"/>
      <c r="U18" s="115"/>
    </row>
    <row r="19" spans="18:20" ht="12.75" customHeight="1">
      <c r="R19" s="12">
        <f>SUM(R5,R8,R11,R14,R17)</f>
        <v>294</v>
      </c>
      <c r="S19" s="12"/>
      <c r="T19" s="48">
        <f>SUM(T5,T8,T11,T14,T17)</f>
        <v>294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T5:T6"/>
    <mergeCell ref="S5:S6"/>
    <mergeCell ref="R17:R18"/>
    <mergeCell ref="S17:S18"/>
    <mergeCell ref="T17:T18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Q10:Q12"/>
    <mergeCell ref="R11:R12"/>
    <mergeCell ref="S11:S12"/>
    <mergeCell ref="T11:T12"/>
    <mergeCell ref="A13:A15"/>
    <mergeCell ref="Q13:Q15"/>
    <mergeCell ref="U13:U15"/>
    <mergeCell ref="R14:R15"/>
    <mergeCell ref="S14:S15"/>
    <mergeCell ref="T14:T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3"/>
  <sheetViews>
    <sheetView zoomScale="90" zoomScaleNormal="90" workbookViewId="0" topLeftCell="A1">
      <selection activeCell="A1" sqref="A1:L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7" width="5.75390625" style="1" customWidth="1"/>
    <col min="8" max="8" width="7.125" style="1" customWidth="1"/>
    <col min="9" max="9" width="4.625" style="1" bestFit="1" customWidth="1"/>
    <col min="10" max="10" width="1.625" style="1" customWidth="1"/>
    <col min="11" max="11" width="4.375" style="1" customWidth="1"/>
    <col min="12" max="12" width="7.125" style="1" customWidth="1"/>
    <col min="13" max="14" width="3.375" style="1" bestFit="1" customWidth="1"/>
    <col min="15" max="16384" width="9.25390625" style="1" customWidth="1"/>
  </cols>
  <sheetData>
    <row r="1" spans="1:12" ht="23.25">
      <c r="A1" s="108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ht="6.75" customHeight="1" thickBot="1"/>
    <row r="3" spans="1:12" ht="68.25" customHeight="1" thickBot="1">
      <c r="A3" s="2"/>
      <c r="B3" s="116" t="str">
        <f>A4</f>
        <v>NK Climax Vsetín</v>
      </c>
      <c r="C3" s="89"/>
      <c r="D3" s="90"/>
      <c r="E3" s="89" t="str">
        <f>A8</f>
        <v>Sokol Petrovice</v>
      </c>
      <c r="F3" s="89"/>
      <c r="G3" s="89"/>
      <c r="H3" s="10" t="s">
        <v>0</v>
      </c>
      <c r="I3" s="109" t="s">
        <v>3</v>
      </c>
      <c r="J3" s="110"/>
      <c r="K3" s="111"/>
      <c r="L3" s="11" t="s">
        <v>1</v>
      </c>
    </row>
    <row r="4" spans="1:12" ht="27" customHeight="1">
      <c r="A4" s="105" t="s">
        <v>51</v>
      </c>
      <c r="B4" s="117"/>
      <c r="C4" s="118"/>
      <c r="D4" s="118"/>
      <c r="E4" s="8">
        <f>IF(E5&gt;G5,1,0)+IF(E6&gt;G6,1,0)+IF(E7&gt;G7,1,0)</f>
        <v>2</v>
      </c>
      <c r="F4" s="9" t="str">
        <f>IF(ISBLANK(E4),"",":")</f>
        <v>:</v>
      </c>
      <c r="G4" s="7">
        <f>IF(E5&lt;G5,1,0)+IF(E6&lt;G6,1,0)+IF(E7&lt;G7,1,0)</f>
        <v>1</v>
      </c>
      <c r="H4" s="104">
        <f>IF(E4&gt;G4,2,0)</f>
        <v>2</v>
      </c>
      <c r="I4" s="14">
        <f>SUM(E4)</f>
        <v>2</v>
      </c>
      <c r="J4" s="15" t="s">
        <v>2</v>
      </c>
      <c r="K4" s="16">
        <f>SUM(G4)</f>
        <v>1</v>
      </c>
      <c r="L4" s="91">
        <v>1</v>
      </c>
    </row>
    <row r="5" spans="1:12" ht="12.75" customHeight="1">
      <c r="A5" s="106"/>
      <c r="B5" s="119"/>
      <c r="C5" s="120"/>
      <c r="D5" s="120"/>
      <c r="E5" s="50">
        <v>10</v>
      </c>
      <c r="F5" s="51" t="str">
        <f>IF(ISBLANK(E5),"",":")</f>
        <v>:</v>
      </c>
      <c r="G5" s="52">
        <v>6</v>
      </c>
      <c r="H5" s="71"/>
      <c r="I5" s="138">
        <f>SUM(E5:E7)</f>
        <v>24</v>
      </c>
      <c r="J5" s="146" t="s">
        <v>2</v>
      </c>
      <c r="K5" s="132">
        <f>SUM(G5:G7)</f>
        <v>17</v>
      </c>
      <c r="L5" s="92"/>
    </row>
    <row r="6" spans="1:12" ht="12.75" customHeight="1">
      <c r="A6" s="106"/>
      <c r="B6" s="119"/>
      <c r="C6" s="120"/>
      <c r="D6" s="120"/>
      <c r="E6" s="53">
        <v>10</v>
      </c>
      <c r="F6" s="54" t="str">
        <f>IF(ISBLANK(E6),"",":")</f>
        <v>:</v>
      </c>
      <c r="G6" s="55">
        <v>1</v>
      </c>
      <c r="H6" s="71"/>
      <c r="I6" s="139"/>
      <c r="J6" s="142"/>
      <c r="K6" s="133"/>
      <c r="L6" s="92"/>
    </row>
    <row r="7" spans="1:12" ht="15.75" customHeight="1">
      <c r="A7" s="107"/>
      <c r="B7" s="121"/>
      <c r="C7" s="122"/>
      <c r="D7" s="122"/>
      <c r="E7" s="56">
        <v>4</v>
      </c>
      <c r="F7" s="57" t="s">
        <v>2</v>
      </c>
      <c r="G7" s="58">
        <v>10</v>
      </c>
      <c r="H7" s="72"/>
      <c r="I7" s="144"/>
      <c r="J7" s="147"/>
      <c r="K7" s="145"/>
      <c r="L7" s="93"/>
    </row>
    <row r="8" spans="1:12" ht="27" customHeight="1">
      <c r="A8" s="112" t="s">
        <v>52</v>
      </c>
      <c r="B8" s="59">
        <f>G4</f>
        <v>1</v>
      </c>
      <c r="C8" s="60" t="str">
        <f>F4</f>
        <v>:</v>
      </c>
      <c r="D8" s="61">
        <f>E4</f>
        <v>2</v>
      </c>
      <c r="E8" s="98"/>
      <c r="F8" s="99"/>
      <c r="G8" s="135"/>
      <c r="H8" s="104">
        <f>IF(B8&gt;D8,2,0)</f>
        <v>0</v>
      </c>
      <c r="I8" s="5">
        <f>SUM(B8)</f>
        <v>1</v>
      </c>
      <c r="J8" s="4" t="s">
        <v>2</v>
      </c>
      <c r="K8" s="6">
        <f>SUM(D8)</f>
        <v>2</v>
      </c>
      <c r="L8" s="126">
        <v>2</v>
      </c>
    </row>
    <row r="9" spans="1:12" ht="12.75" customHeight="1">
      <c r="A9" s="106"/>
      <c r="B9" s="50">
        <f>G5</f>
        <v>6</v>
      </c>
      <c r="C9" s="51" t="str">
        <f>F5</f>
        <v>:</v>
      </c>
      <c r="D9" s="52">
        <f>E5</f>
        <v>10</v>
      </c>
      <c r="E9" s="100"/>
      <c r="F9" s="101"/>
      <c r="G9" s="136"/>
      <c r="H9" s="71"/>
      <c r="I9" s="138">
        <f>SUM(B9:B11)</f>
        <v>17</v>
      </c>
      <c r="J9" s="141" t="s">
        <v>2</v>
      </c>
      <c r="K9" s="132">
        <f>SUM(D9:D11)</f>
        <v>24</v>
      </c>
      <c r="L9" s="114"/>
    </row>
    <row r="10" spans="1:12" ht="12.75" customHeight="1">
      <c r="A10" s="106"/>
      <c r="B10" s="53">
        <f>G6</f>
        <v>1</v>
      </c>
      <c r="C10" s="54" t="str">
        <f>F6</f>
        <v>:</v>
      </c>
      <c r="D10" s="55">
        <f>E6</f>
        <v>10</v>
      </c>
      <c r="E10" s="100"/>
      <c r="F10" s="101"/>
      <c r="G10" s="136"/>
      <c r="H10" s="71"/>
      <c r="I10" s="139"/>
      <c r="J10" s="142"/>
      <c r="K10" s="133"/>
      <c r="L10" s="114"/>
    </row>
    <row r="11" spans="1:12" ht="15.75" customHeight="1" thickBot="1">
      <c r="A11" s="113"/>
      <c r="B11" s="62">
        <f>G7</f>
        <v>10</v>
      </c>
      <c r="C11" s="64" t="str">
        <f>F7</f>
        <v>:</v>
      </c>
      <c r="D11" s="63">
        <f>IF(ISBLANK(E7),"",E7)</f>
        <v>4</v>
      </c>
      <c r="E11" s="124"/>
      <c r="F11" s="125"/>
      <c r="G11" s="137"/>
      <c r="H11" s="123"/>
      <c r="I11" s="140"/>
      <c r="J11" s="143"/>
      <c r="K11" s="134"/>
      <c r="L11" s="115"/>
    </row>
    <row r="12" spans="9:11" ht="12.75">
      <c r="I12" s="12">
        <f>SUM(I5,I9)</f>
        <v>41</v>
      </c>
      <c r="J12" s="12"/>
      <c r="K12" s="12">
        <f>SUM(K5,K9)</f>
        <v>41</v>
      </c>
    </row>
    <row r="13" spans="1:24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12" ht="1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18">
    <mergeCell ref="L4:L7"/>
    <mergeCell ref="K5:K7"/>
    <mergeCell ref="J5:J7"/>
    <mergeCell ref="H4:H7"/>
    <mergeCell ref="E8:G11"/>
    <mergeCell ref="I9:I11"/>
    <mergeCell ref="J9:J11"/>
    <mergeCell ref="I5:I7"/>
    <mergeCell ref="E3:G3"/>
    <mergeCell ref="K9:K11"/>
    <mergeCell ref="A1:L1"/>
    <mergeCell ref="I3:K3"/>
    <mergeCell ref="A8:A11"/>
    <mergeCell ref="L8:L11"/>
    <mergeCell ref="B3:D3"/>
    <mergeCell ref="B4:D7"/>
    <mergeCell ref="H8:H11"/>
    <mergeCell ref="A4:A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Bystřičská smeč 2012</dc:title>
  <dc:subject>Nohejbal</dc:subject>
  <dc:creator>Petr Čunek</dc:creator>
  <cp:keywords/>
  <dc:description/>
  <cp:lastModifiedBy>Petr Čunek</cp:lastModifiedBy>
  <cp:lastPrinted>2008-07-27T18:43:40Z</cp:lastPrinted>
  <dcterms:created xsi:type="dcterms:W3CDTF">2002-05-03T05:58:01Z</dcterms:created>
  <dcterms:modified xsi:type="dcterms:W3CDTF">2012-07-31T22:28:54Z</dcterms:modified>
  <cp:category/>
  <cp:version/>
  <cp:contentType/>
  <cp:contentStatus/>
</cp:coreProperties>
</file>